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K Fyris\"/>
    </mc:Choice>
  </mc:AlternateContent>
  <xr:revisionPtr revIDLastSave="0" documentId="13_ncr:1_{88EA29E3-FF9A-475B-983B-8BA592339175}" xr6:coauthVersionLast="47" xr6:coauthVersionMax="47" xr10:uidLastSave="{00000000-0000-0000-0000-000000000000}"/>
  <bookViews>
    <workbookView xWindow="-25710" yWindow="-110" windowWidth="25820" windowHeight="14020" xr2:uid="{3399E6FF-71C1-46DA-8ACE-43144731C5C1}"/>
  </bookViews>
  <sheets>
    <sheet name="Totalt 2021" sheetId="1" r:id="rId1"/>
    <sheet name="1. Duathlon" sheetId="2" r:id="rId2"/>
    <sheet name="2. Löpning 10km" sheetId="5" r:id="rId3"/>
    <sheet name="3. Tempocykling 20km" sheetId="4" r:id="rId4"/>
    <sheet name="4. OW 750m" sheetId="6" r:id="rId5"/>
    <sheet name="5. KM sprint" sheetId="7" r:id="rId6"/>
    <sheet name="6. Fyristrippeln" sheetId="8" r:id="rId7"/>
    <sheet name="7. KM Terränglöpning" sheetId="9" r:id="rId8"/>
    <sheet name="8. KM MTB" sheetId="10" r:id="rId9"/>
    <sheet name="9. Simning 750m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E15" i="3" s="1"/>
  <c r="K6" i="1"/>
  <c r="K48" i="1"/>
  <c r="K16" i="1"/>
  <c r="E24" i="3"/>
  <c r="I14" i="3"/>
  <c r="W9" i="3"/>
  <c r="Q10" i="3"/>
  <c r="AF26" i="3"/>
  <c r="AF23" i="3"/>
  <c r="AF25" i="3"/>
  <c r="AF22" i="3"/>
  <c r="AF24" i="3"/>
  <c r="AF7" i="3"/>
  <c r="AF5" i="3"/>
  <c r="AF6" i="3"/>
  <c r="AF15" i="3"/>
  <c r="AF17" i="3"/>
  <c r="AF11" i="3"/>
  <c r="AF10" i="3"/>
  <c r="AF9" i="3"/>
  <c r="AF14" i="3"/>
  <c r="AF16" i="3"/>
  <c r="AF13" i="3"/>
  <c r="AF12" i="3"/>
  <c r="AF8" i="3"/>
  <c r="C7" i="3"/>
  <c r="E7" i="3" s="1"/>
  <c r="C5" i="3"/>
  <c r="E5" i="3" s="1"/>
  <c r="C6" i="3"/>
  <c r="E6" i="3" s="1"/>
  <c r="C17" i="3"/>
  <c r="E17" i="3" s="1"/>
  <c r="C11" i="3"/>
  <c r="E11" i="3" s="1"/>
  <c r="C10" i="3"/>
  <c r="E10" i="3" s="1"/>
  <c r="C9" i="3"/>
  <c r="E9" i="3" s="1"/>
  <c r="C14" i="3"/>
  <c r="E14" i="3" s="1"/>
  <c r="C16" i="3"/>
  <c r="E16" i="3" s="1"/>
  <c r="C13" i="3"/>
  <c r="E13" i="3" s="1"/>
  <c r="C12" i="3"/>
  <c r="E12" i="3" s="1"/>
  <c r="C24" i="3"/>
  <c r="C26" i="3"/>
  <c r="E26" i="3" s="1"/>
  <c r="C23" i="3"/>
  <c r="E23" i="3" s="1"/>
  <c r="C25" i="3"/>
  <c r="E25" i="3" s="1"/>
  <c r="C22" i="3"/>
  <c r="E22" i="3" s="1"/>
  <c r="G7" i="3"/>
  <c r="G5" i="3"/>
  <c r="G6" i="3"/>
  <c r="G15" i="3"/>
  <c r="G17" i="3"/>
  <c r="G11" i="3"/>
  <c r="G10" i="3"/>
  <c r="G9" i="3"/>
  <c r="G14" i="3"/>
  <c r="G16" i="3"/>
  <c r="G13" i="3"/>
  <c r="G12" i="3"/>
  <c r="G24" i="3"/>
  <c r="G26" i="3"/>
  <c r="G23" i="3"/>
  <c r="G25" i="3"/>
  <c r="G22" i="3"/>
  <c r="I7" i="3"/>
  <c r="I5" i="3"/>
  <c r="I6" i="3"/>
  <c r="I15" i="3"/>
  <c r="I17" i="3"/>
  <c r="I11" i="3"/>
  <c r="I10" i="3"/>
  <c r="I9" i="3"/>
  <c r="I16" i="3"/>
  <c r="I13" i="3"/>
  <c r="I12" i="3"/>
  <c r="I24" i="3"/>
  <c r="I26" i="3"/>
  <c r="I23" i="3"/>
  <c r="I25" i="3"/>
  <c r="I22" i="3"/>
  <c r="K7" i="3"/>
  <c r="K5" i="3"/>
  <c r="K6" i="3"/>
  <c r="K15" i="3"/>
  <c r="K17" i="3"/>
  <c r="K11" i="3"/>
  <c r="K10" i="3"/>
  <c r="K9" i="3"/>
  <c r="K14" i="3"/>
  <c r="K16" i="3"/>
  <c r="K13" i="3"/>
  <c r="K12" i="3"/>
  <c r="K24" i="3"/>
  <c r="K26" i="3"/>
  <c r="K23" i="3"/>
  <c r="K25" i="3"/>
  <c r="K22" i="3"/>
  <c r="M7" i="3"/>
  <c r="M5" i="3"/>
  <c r="M6" i="3"/>
  <c r="M15" i="3"/>
  <c r="M17" i="3"/>
  <c r="M11" i="3"/>
  <c r="M10" i="3"/>
  <c r="M9" i="3"/>
  <c r="M14" i="3"/>
  <c r="M16" i="3"/>
  <c r="M13" i="3"/>
  <c r="M12" i="3"/>
  <c r="M24" i="3"/>
  <c r="M26" i="3"/>
  <c r="M23" i="3"/>
  <c r="M25" i="3"/>
  <c r="M22" i="3"/>
  <c r="O7" i="3"/>
  <c r="O5" i="3"/>
  <c r="O6" i="3"/>
  <c r="O15" i="3"/>
  <c r="O17" i="3"/>
  <c r="O11" i="3"/>
  <c r="O10" i="3"/>
  <c r="O9" i="3"/>
  <c r="O14" i="3"/>
  <c r="O16" i="3"/>
  <c r="O13" i="3"/>
  <c r="O12" i="3"/>
  <c r="O24" i="3"/>
  <c r="O26" i="3"/>
  <c r="O23" i="3"/>
  <c r="O25" i="3"/>
  <c r="O22" i="3"/>
  <c r="Q7" i="3"/>
  <c r="Q5" i="3"/>
  <c r="Q6" i="3"/>
  <c r="Q15" i="3"/>
  <c r="Q17" i="3"/>
  <c r="Q11" i="3"/>
  <c r="Q9" i="3"/>
  <c r="Q14" i="3"/>
  <c r="Q16" i="3"/>
  <c r="Q13" i="3"/>
  <c r="Q12" i="3"/>
  <c r="Q24" i="3"/>
  <c r="Q26" i="3"/>
  <c r="Q23" i="3"/>
  <c r="Q25" i="3"/>
  <c r="Q22" i="3"/>
  <c r="S7" i="3"/>
  <c r="S5" i="3"/>
  <c r="S6" i="3"/>
  <c r="S15" i="3"/>
  <c r="S17" i="3"/>
  <c r="S11" i="3"/>
  <c r="S10" i="3"/>
  <c r="S9" i="3"/>
  <c r="S14" i="3"/>
  <c r="S16" i="3"/>
  <c r="S13" i="3"/>
  <c r="S12" i="3"/>
  <c r="S24" i="3"/>
  <c r="S26" i="3"/>
  <c r="S23" i="3"/>
  <c r="S25" i="3"/>
  <c r="S22" i="3"/>
  <c r="U7" i="3"/>
  <c r="U5" i="3"/>
  <c r="U6" i="3"/>
  <c r="U15" i="3"/>
  <c r="U17" i="3"/>
  <c r="U11" i="3"/>
  <c r="U10" i="3"/>
  <c r="U9" i="3"/>
  <c r="U14" i="3"/>
  <c r="U16" i="3"/>
  <c r="U13" i="3"/>
  <c r="U12" i="3"/>
  <c r="U24" i="3"/>
  <c r="U26" i="3"/>
  <c r="U23" i="3"/>
  <c r="U25" i="3"/>
  <c r="U22" i="3"/>
  <c r="W7" i="3"/>
  <c r="W5" i="3"/>
  <c r="W6" i="3"/>
  <c r="W15" i="3"/>
  <c r="W17" i="3"/>
  <c r="W11" i="3"/>
  <c r="W10" i="3"/>
  <c r="W14" i="3"/>
  <c r="W16" i="3"/>
  <c r="W13" i="3"/>
  <c r="W12" i="3"/>
  <c r="W24" i="3"/>
  <c r="W26" i="3"/>
  <c r="W23" i="3"/>
  <c r="W25" i="3"/>
  <c r="W22" i="3"/>
  <c r="Y7" i="3"/>
  <c r="Y5" i="3"/>
  <c r="Y6" i="3"/>
  <c r="Y15" i="3"/>
  <c r="Y17" i="3"/>
  <c r="Y11" i="3"/>
  <c r="Y10" i="3"/>
  <c r="Y9" i="3"/>
  <c r="Y14" i="3"/>
  <c r="Y16" i="3"/>
  <c r="Y13" i="3"/>
  <c r="Y12" i="3"/>
  <c r="Y24" i="3"/>
  <c r="Y26" i="3"/>
  <c r="Y23" i="3"/>
  <c r="Y25" i="3"/>
  <c r="Y22" i="3"/>
  <c r="AA7" i="3"/>
  <c r="AA5" i="3"/>
  <c r="AA6" i="3"/>
  <c r="AA15" i="3"/>
  <c r="AA17" i="3"/>
  <c r="AA11" i="3"/>
  <c r="AA10" i="3"/>
  <c r="AA9" i="3"/>
  <c r="AA14" i="3"/>
  <c r="AA16" i="3"/>
  <c r="AA13" i="3"/>
  <c r="AA12" i="3"/>
  <c r="AA24" i="3"/>
  <c r="AA26" i="3"/>
  <c r="AA23" i="3"/>
  <c r="AA25" i="3"/>
  <c r="AA22" i="3"/>
  <c r="AC7" i="3"/>
  <c r="AC5" i="3"/>
  <c r="AC6" i="3"/>
  <c r="AC15" i="3"/>
  <c r="AC17" i="3"/>
  <c r="AC11" i="3"/>
  <c r="AC10" i="3"/>
  <c r="AC9" i="3"/>
  <c r="AC14" i="3"/>
  <c r="AC16" i="3"/>
  <c r="AC13" i="3"/>
  <c r="AC12" i="3"/>
  <c r="AC24" i="3"/>
  <c r="AC26" i="3"/>
  <c r="AC23" i="3"/>
  <c r="AC25" i="3"/>
  <c r="AC22" i="3"/>
  <c r="AE7" i="3"/>
  <c r="AE5" i="3"/>
  <c r="AE6" i="3"/>
  <c r="AE15" i="3"/>
  <c r="AE17" i="3"/>
  <c r="AE11" i="3"/>
  <c r="AE10" i="3"/>
  <c r="AE9" i="3"/>
  <c r="AE14" i="3"/>
  <c r="AE16" i="3"/>
  <c r="AE13" i="3"/>
  <c r="AE12" i="3"/>
  <c r="AE24" i="3"/>
  <c r="AE26" i="3"/>
  <c r="AE23" i="3"/>
  <c r="AE25" i="3"/>
  <c r="AE22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C8" i="3"/>
  <c r="E8" i="3" s="1"/>
  <c r="K56" i="1"/>
  <c r="I17" i="9"/>
  <c r="G17" i="9"/>
  <c r="E17" i="9"/>
  <c r="C17" i="9"/>
  <c r="I20" i="9"/>
  <c r="G20" i="9"/>
  <c r="E20" i="9"/>
  <c r="C20" i="9"/>
  <c r="I19" i="9"/>
  <c r="G19" i="9"/>
  <c r="E19" i="9"/>
  <c r="C19" i="9"/>
  <c r="I21" i="9"/>
  <c r="G21" i="9"/>
  <c r="E21" i="9"/>
  <c r="C21" i="9"/>
  <c r="I18" i="9"/>
  <c r="G18" i="9"/>
  <c r="E18" i="9"/>
  <c r="C18" i="9"/>
  <c r="I16" i="9"/>
  <c r="G16" i="9"/>
  <c r="E16" i="9"/>
  <c r="C16" i="9"/>
  <c r="E10" i="9"/>
  <c r="C10" i="9"/>
  <c r="I8" i="9"/>
  <c r="G8" i="9"/>
  <c r="E8" i="9"/>
  <c r="C8" i="9"/>
  <c r="I7" i="9"/>
  <c r="G7" i="9"/>
  <c r="E7" i="9"/>
  <c r="C7" i="9"/>
  <c r="I9" i="9"/>
  <c r="G9" i="9"/>
  <c r="E9" i="9"/>
  <c r="C9" i="9"/>
  <c r="I6" i="9"/>
  <c r="G6" i="9"/>
  <c r="E6" i="9"/>
  <c r="C6" i="9"/>
  <c r="I5" i="9"/>
  <c r="G5" i="9"/>
  <c r="E5" i="9"/>
  <c r="C5" i="9"/>
  <c r="K59" i="1"/>
  <c r="K58" i="1"/>
  <c r="K57" i="1"/>
  <c r="K20" i="1"/>
  <c r="K19" i="1"/>
  <c r="K15" i="1"/>
  <c r="K11" i="1"/>
  <c r="K60" i="1"/>
  <c r="K52" i="1"/>
  <c r="K51" i="1"/>
  <c r="K30" i="1"/>
  <c r="K12" i="1"/>
  <c r="K13" i="1"/>
  <c r="K17" i="1"/>
  <c r="K55" i="1"/>
  <c r="K50" i="1"/>
  <c r="K45" i="1"/>
  <c r="K38" i="1"/>
  <c r="K43" i="1"/>
  <c r="K29" i="1"/>
  <c r="K49" i="1"/>
  <c r="K33" i="1"/>
  <c r="K28" i="1"/>
  <c r="K53" i="1"/>
  <c r="K26" i="1"/>
  <c r="K7" i="1"/>
  <c r="K8" i="1"/>
  <c r="K10" i="1"/>
  <c r="K5" i="1"/>
  <c r="K9" i="1"/>
  <c r="K14" i="1"/>
  <c r="K18" i="1"/>
  <c r="K21" i="1"/>
  <c r="K27" i="1"/>
  <c r="K35" i="1"/>
  <c r="K40" i="1"/>
  <c r="K36" i="1"/>
  <c r="K34" i="1"/>
  <c r="K61" i="1"/>
  <c r="K32" i="1"/>
  <c r="K39" i="1"/>
  <c r="K31" i="1"/>
  <c r="K44" i="1"/>
  <c r="K46" i="1"/>
  <c r="K41" i="1"/>
  <c r="K62" i="1"/>
  <c r="K37" i="1"/>
  <c r="K63" i="1"/>
  <c r="K54" i="1"/>
  <c r="K42" i="1"/>
  <c r="K64" i="1"/>
  <c r="K47" i="1"/>
  <c r="K25" i="1"/>
  <c r="X19" i="2"/>
  <c r="Y19" i="2" s="1"/>
  <c r="V19" i="2"/>
  <c r="W19" i="2" s="1"/>
  <c r="T19" i="2"/>
  <c r="U19" i="2" s="1"/>
  <c r="R19" i="2"/>
  <c r="S19" i="2" s="1"/>
  <c r="L19" i="2"/>
  <c r="K19" i="2"/>
  <c r="J19" i="2"/>
  <c r="I19" i="2"/>
  <c r="V18" i="2"/>
  <c r="W18" i="2" s="1"/>
  <c r="L18" i="2"/>
  <c r="K18" i="2"/>
  <c r="X18" i="2" s="1"/>
  <c r="Y18" i="2" s="1"/>
  <c r="J18" i="2"/>
  <c r="T18" i="2" s="1"/>
  <c r="U18" i="2" s="1"/>
  <c r="I18" i="2"/>
  <c r="R18" i="2" s="1"/>
  <c r="S18" i="2" s="1"/>
  <c r="V17" i="2"/>
  <c r="W17" i="2" s="1"/>
  <c r="T17" i="2"/>
  <c r="U17" i="2" s="1"/>
  <c r="R17" i="2"/>
  <c r="S17" i="2" s="1"/>
  <c r="L17" i="2"/>
  <c r="K17" i="2"/>
  <c r="X17" i="2" s="1"/>
  <c r="Y17" i="2" s="1"/>
  <c r="J17" i="2"/>
  <c r="I17" i="2"/>
  <c r="V16" i="2"/>
  <c r="W16" i="2" s="1"/>
  <c r="L16" i="2"/>
  <c r="K16" i="2"/>
  <c r="X16" i="2" s="1"/>
  <c r="Y16" i="2" s="1"/>
  <c r="J16" i="2"/>
  <c r="T16" i="2" s="1"/>
  <c r="U16" i="2" s="1"/>
  <c r="I16" i="2"/>
  <c r="R16" i="2" s="1"/>
  <c r="S16" i="2" s="1"/>
  <c r="V15" i="2"/>
  <c r="W15" i="2" s="1"/>
  <c r="T15" i="2"/>
  <c r="U15" i="2" s="1"/>
  <c r="R15" i="2"/>
  <c r="S15" i="2" s="1"/>
  <c r="L15" i="2"/>
  <c r="K15" i="2"/>
  <c r="X15" i="2" s="1"/>
  <c r="Y15" i="2" s="1"/>
  <c r="J15" i="2"/>
  <c r="I15" i="2"/>
  <c r="V14" i="2"/>
  <c r="W14" i="2" s="1"/>
  <c r="L14" i="2"/>
  <c r="K14" i="2"/>
  <c r="X14" i="2" s="1"/>
  <c r="Y14" i="2" s="1"/>
  <c r="J14" i="2"/>
  <c r="T14" i="2" s="1"/>
  <c r="U14" i="2" s="1"/>
  <c r="I14" i="2"/>
  <c r="R14" i="2" s="1"/>
  <c r="S14" i="2" s="1"/>
  <c r="V13" i="2"/>
  <c r="W13" i="2" s="1"/>
  <c r="T13" i="2"/>
  <c r="U13" i="2" s="1"/>
  <c r="R13" i="2"/>
  <c r="S13" i="2" s="1"/>
  <c r="L13" i="2"/>
  <c r="K13" i="2"/>
  <c r="X13" i="2" s="1"/>
  <c r="Y13" i="2" s="1"/>
  <c r="J13" i="2"/>
  <c r="I13" i="2"/>
  <c r="V12" i="2"/>
  <c r="W12" i="2" s="1"/>
  <c r="L12" i="2"/>
  <c r="K12" i="2"/>
  <c r="X12" i="2" s="1"/>
  <c r="Y12" i="2" s="1"/>
  <c r="J12" i="2"/>
  <c r="T12" i="2" s="1"/>
  <c r="U12" i="2" s="1"/>
  <c r="I12" i="2"/>
  <c r="R12" i="2" s="1"/>
  <c r="S12" i="2" s="1"/>
  <c r="V11" i="2"/>
  <c r="W11" i="2" s="1"/>
  <c r="T11" i="2"/>
  <c r="U11" i="2" s="1"/>
  <c r="R11" i="2"/>
  <c r="S11" i="2" s="1"/>
  <c r="L11" i="2"/>
  <c r="K11" i="2"/>
  <c r="X11" i="2" s="1"/>
  <c r="Y11" i="2" s="1"/>
  <c r="J11" i="2"/>
  <c r="I11" i="2"/>
  <c r="V10" i="2"/>
  <c r="W10" i="2" s="1"/>
  <c r="L10" i="2"/>
  <c r="K10" i="2"/>
  <c r="X10" i="2" s="1"/>
  <c r="Y10" i="2" s="1"/>
  <c r="J10" i="2"/>
  <c r="T10" i="2" s="1"/>
  <c r="U10" i="2" s="1"/>
  <c r="I10" i="2"/>
  <c r="R10" i="2" s="1"/>
  <c r="S10" i="2" s="1"/>
  <c r="V9" i="2"/>
  <c r="W9" i="2" s="1"/>
  <c r="T9" i="2"/>
  <c r="U9" i="2" s="1"/>
  <c r="R9" i="2"/>
  <c r="S9" i="2" s="1"/>
  <c r="L9" i="2"/>
  <c r="K9" i="2"/>
  <c r="X9" i="2" s="1"/>
  <c r="Y9" i="2" s="1"/>
  <c r="J9" i="2"/>
  <c r="I9" i="2"/>
  <c r="V8" i="2"/>
  <c r="W8" i="2" s="1"/>
  <c r="L8" i="2"/>
  <c r="K8" i="2"/>
  <c r="X8" i="2" s="1"/>
  <c r="Y8" i="2" s="1"/>
  <c r="J8" i="2"/>
  <c r="T8" i="2" s="1"/>
  <c r="U8" i="2" s="1"/>
  <c r="I8" i="2"/>
  <c r="R8" i="2" s="1"/>
  <c r="S8" i="2" s="1"/>
  <c r="V7" i="2"/>
  <c r="W7" i="2" s="1"/>
  <c r="T7" i="2"/>
  <c r="U7" i="2" s="1"/>
  <c r="R7" i="2"/>
  <c r="S7" i="2" s="1"/>
  <c r="L7" i="2"/>
  <c r="K7" i="2"/>
  <c r="X7" i="2" s="1"/>
  <c r="Y7" i="2" s="1"/>
  <c r="J7" i="2"/>
  <c r="I7" i="2"/>
  <c r="V6" i="2"/>
  <c r="W6" i="2" s="1"/>
  <c r="L6" i="2"/>
  <c r="K6" i="2"/>
  <c r="X6" i="2" s="1"/>
  <c r="Y6" i="2" s="1"/>
  <c r="J6" i="2"/>
  <c r="T6" i="2" s="1"/>
  <c r="U6" i="2" s="1"/>
  <c r="I6" i="2"/>
  <c r="R6" i="2" s="1"/>
  <c r="S6" i="2" s="1"/>
  <c r="V5" i="2"/>
  <c r="W5" i="2" s="1"/>
  <c r="T5" i="2"/>
  <c r="U5" i="2" s="1"/>
  <c r="R5" i="2"/>
  <c r="S5" i="2" s="1"/>
  <c r="L5" i="2"/>
  <c r="K5" i="2"/>
  <c r="X5" i="2" s="1"/>
  <c r="Y5" i="2" s="1"/>
  <c r="J5" i="2"/>
  <c r="I5" i="2"/>
  <c r="V4" i="2"/>
  <c r="W4" i="2" s="1"/>
  <c r="L4" i="2"/>
  <c r="K4" i="2"/>
  <c r="X4" i="2" s="1"/>
  <c r="Y4" i="2" s="1"/>
  <c r="J4" i="2"/>
  <c r="T4" i="2" s="1"/>
  <c r="U4" i="2" s="1"/>
  <c r="I4" i="2"/>
  <c r="R4" i="2" s="1"/>
  <c r="S4" i="2" s="1"/>
</calcChain>
</file>

<file path=xl/sharedStrings.xml><?xml version="1.0" encoding="utf-8"?>
<sst xmlns="http://schemas.openxmlformats.org/spreadsheetml/2006/main" count="724" uniqueCount="364">
  <si>
    <t>Damer</t>
  </si>
  <si>
    <t>Poäng</t>
  </si>
  <si>
    <t>Jasmin Ahnfors</t>
  </si>
  <si>
    <t>Malin Grant</t>
  </si>
  <si>
    <t>Mathilda Dahlqvist</t>
  </si>
  <si>
    <t>Anna Lundin</t>
  </si>
  <si>
    <t>Wilma Danielsson</t>
  </si>
  <si>
    <t>Anna Urdin</t>
  </si>
  <si>
    <t>Herrar</t>
  </si>
  <si>
    <t>Jörgen Bengtsson</t>
  </si>
  <si>
    <t>Tomas Stavbom</t>
  </si>
  <si>
    <t>Jakob Sundberg</t>
  </si>
  <si>
    <t>Rikard Ödgren</t>
  </si>
  <si>
    <t>Isak Thaning</t>
  </si>
  <si>
    <t>Birger Edvinsson</t>
  </si>
  <si>
    <t>Daniele Amodeo</t>
  </si>
  <si>
    <t>Placering</t>
  </si>
  <si>
    <t>Namn</t>
  </si>
  <si>
    <t>Tid</t>
  </si>
  <si>
    <t>T1+Cykel 20km+T2</t>
  </si>
  <si>
    <t>Thomas Tollstedt</t>
  </si>
  <si>
    <t>Rickard Ödgren</t>
  </si>
  <si>
    <t>Henrik Fischer</t>
  </si>
  <si>
    <t>Ej medlem</t>
  </si>
  <si>
    <t>Robert Sunnerberg</t>
  </si>
  <si>
    <t>3. Tempocykling</t>
  </si>
  <si>
    <t>Total Poäng</t>
  </si>
  <si>
    <t>3. Tempocykling 20km i Björklinge</t>
  </si>
  <si>
    <t>1. Duathlon i Björklinge</t>
  </si>
  <si>
    <t>2. Löpning 10km</t>
  </si>
  <si>
    <t>4. OW 750m</t>
  </si>
  <si>
    <t>5. KM sprint</t>
  </si>
  <si>
    <t>6. Fyristrippeln (halvdistans)</t>
  </si>
  <si>
    <t>Start nr.</t>
  </si>
  <si>
    <t>För- &amp; efternamn</t>
  </si>
  <si>
    <t>Klass</t>
  </si>
  <si>
    <t>Starttid</t>
  </si>
  <si>
    <t>Löpning varv 1, 2.5km</t>
  </si>
  <si>
    <t>Löpning varv 2, 5km</t>
  </si>
  <si>
    <t>Löpning 2,5 km / Målgång</t>
  </si>
  <si>
    <t>Placering Herr</t>
  </si>
  <si>
    <t>Placering Dam</t>
  </si>
  <si>
    <t>Deltid löpning varv 1</t>
  </si>
  <si>
    <t>Snitt min/km</t>
  </si>
  <si>
    <t>Deltid löpning varv 2</t>
  </si>
  <si>
    <t>Deltid cykel</t>
  </si>
  <si>
    <t>Snitt km/h</t>
  </si>
  <si>
    <t>Deltid löpning  varv 3</t>
  </si>
  <si>
    <t>Herr</t>
  </si>
  <si>
    <t>Johan Svensson</t>
  </si>
  <si>
    <t>Anna Lundin </t>
  </si>
  <si>
    <t>Dam</t>
  </si>
  <si>
    <t>Lisa Johansson</t>
  </si>
  <si>
    <t>Matthew Joe Grima</t>
  </si>
  <si>
    <t>Birger Edvinsson </t>
  </si>
  <si>
    <t>Spartak Zikrin</t>
  </si>
  <si>
    <t>Isabell Willman </t>
  </si>
  <si>
    <t>Wilma Danielsson </t>
  </si>
  <si>
    <t>Mattias Danielsson </t>
  </si>
  <si>
    <t>IK Fyris Uppsala Triathlon - Klubbmästerskapen 2021</t>
  </si>
  <si>
    <t>6. Fyristrippeln</t>
  </si>
  <si>
    <t>4. OW</t>
  </si>
  <si>
    <t>2. Löpning</t>
  </si>
  <si>
    <t>1.Duathlon</t>
  </si>
  <si>
    <t>5. Sprint</t>
  </si>
  <si>
    <t>Isabell Willman</t>
  </si>
  <si>
    <t>Mattias Danielsson</t>
  </si>
  <si>
    <t>Sabina Danielsson</t>
  </si>
  <si>
    <t>Wessel van Ekeren</t>
  </si>
  <si>
    <t>Mikael Svensson</t>
  </si>
  <si>
    <t>Carl Bodin</t>
  </si>
  <si>
    <t>Christian Superti</t>
  </si>
  <si>
    <t>Jakob Örnmalm</t>
  </si>
  <si>
    <t>Oskar Wikström</t>
  </si>
  <si>
    <t>Björn Mollstedt</t>
  </si>
  <si>
    <t>Bo Sundstedt</t>
  </si>
  <si>
    <t>Christian Supertri</t>
  </si>
  <si>
    <t>42:07</t>
  </si>
  <si>
    <t>47:19</t>
  </si>
  <si>
    <t>50:49</t>
  </si>
  <si>
    <t>43.42</t>
  </si>
  <si>
    <t>51:58</t>
  </si>
  <si>
    <t>52:16</t>
  </si>
  <si>
    <t>36:11</t>
  </si>
  <si>
    <t>36:37</t>
  </si>
  <si>
    <t>37:43</t>
  </si>
  <si>
    <t>38:33</t>
  </si>
  <si>
    <t>39:39</t>
  </si>
  <si>
    <t>40:05</t>
  </si>
  <si>
    <t>40:10</t>
  </si>
  <si>
    <t>40:41</t>
  </si>
  <si>
    <t>40:53</t>
  </si>
  <si>
    <t>41:34</t>
  </si>
  <si>
    <t>41:43</t>
  </si>
  <si>
    <t>42:23</t>
  </si>
  <si>
    <t>42:32</t>
  </si>
  <si>
    <t>43:59</t>
  </si>
  <si>
    <t>44:08</t>
  </si>
  <si>
    <t>44:59</t>
  </si>
  <si>
    <t>49:59</t>
  </si>
  <si>
    <t>59:34</t>
  </si>
  <si>
    <t>32:13</t>
  </si>
  <si>
    <t>33:10</t>
  </si>
  <si>
    <t>33:47</t>
  </si>
  <si>
    <t>Maja Norrestam</t>
  </si>
  <si>
    <t>35:11</t>
  </si>
  <si>
    <t>Karina Niskanen</t>
  </si>
  <si>
    <t>36:45</t>
  </si>
  <si>
    <t>Grace Pold</t>
  </si>
  <si>
    <t>39:07</t>
  </si>
  <si>
    <t>41:47</t>
  </si>
  <si>
    <t>DNF</t>
  </si>
  <si>
    <t>Anna lundin</t>
  </si>
  <si>
    <t>Punktering</t>
  </si>
  <si>
    <t>28:16</t>
  </si>
  <si>
    <t>Martin Holmgren</t>
  </si>
  <si>
    <t>28:23</t>
  </si>
  <si>
    <t>28:39</t>
  </si>
  <si>
    <t>Mikael Norrestam</t>
  </si>
  <si>
    <t>29:20</t>
  </si>
  <si>
    <t>Daniel Schön</t>
  </si>
  <si>
    <t>29:41</t>
  </si>
  <si>
    <t>29:42</t>
  </si>
  <si>
    <t>Johan Svennson</t>
  </si>
  <si>
    <t>29:51</t>
  </si>
  <si>
    <t>29:59</t>
  </si>
  <si>
    <t>30:15</t>
  </si>
  <si>
    <t>Johan Molander</t>
  </si>
  <si>
    <t>30:36</t>
  </si>
  <si>
    <t>31:11</t>
  </si>
  <si>
    <t>Mats Hellström</t>
  </si>
  <si>
    <t>31:23</t>
  </si>
  <si>
    <t>Mattias Holman</t>
  </si>
  <si>
    <t>31:40</t>
  </si>
  <si>
    <t>32:28</t>
  </si>
  <si>
    <t>Peter Bleckert</t>
  </si>
  <si>
    <t>32:59</t>
  </si>
  <si>
    <t>33:16</t>
  </si>
  <si>
    <t>33:37</t>
  </si>
  <si>
    <t>Mattias Sjöberg</t>
  </si>
  <si>
    <t>34:03</t>
  </si>
  <si>
    <t>Patrik Andersson</t>
  </si>
  <si>
    <t>38:08</t>
  </si>
  <si>
    <t>Daniele Amedeo</t>
  </si>
  <si>
    <t>38:42</t>
  </si>
  <si>
    <t>39:05</t>
  </si>
  <si>
    <t>Emil Englund</t>
  </si>
  <si>
    <t>30:46</t>
  </si>
  <si>
    <t>Ej medlemmar</t>
  </si>
  <si>
    <t>12:18</t>
  </si>
  <si>
    <t>12:26</t>
  </si>
  <si>
    <t>13:41</t>
  </si>
  <si>
    <t>16:41</t>
  </si>
  <si>
    <t>15:41</t>
  </si>
  <si>
    <t>16:33</t>
  </si>
  <si>
    <t>Linus Jansson</t>
  </si>
  <si>
    <t>11:03</t>
  </si>
  <si>
    <t>13:39</t>
  </si>
  <si>
    <t>12:28</t>
  </si>
  <si>
    <t>12:09</t>
  </si>
  <si>
    <t>12:05</t>
  </si>
  <si>
    <t>14:00</t>
  </si>
  <si>
    <t>13:10</t>
  </si>
  <si>
    <t>14:16</t>
  </si>
  <si>
    <t>15:12</t>
  </si>
  <si>
    <t>12:53</t>
  </si>
  <si>
    <t>Jakob Stedt</t>
  </si>
  <si>
    <t>15:24</t>
  </si>
  <si>
    <t>Dean McGowan</t>
  </si>
  <si>
    <t>16:48</t>
  </si>
  <si>
    <t>13:55</t>
  </si>
  <si>
    <t>Mårten Stengel</t>
  </si>
  <si>
    <t>13:21</t>
  </si>
  <si>
    <t>14:27</t>
  </si>
  <si>
    <t>Alice Lehoux</t>
  </si>
  <si>
    <t>Löpning / Målgång</t>
  </si>
  <si>
    <t>Elin Stengel</t>
  </si>
  <si>
    <t>T1+Cykel+T2</t>
  </si>
  <si>
    <t>Jasmin Anhfors</t>
  </si>
  <si>
    <t>Louise Jernberg</t>
  </si>
  <si>
    <t>Elin Ramqvist</t>
  </si>
  <si>
    <t>Dorothea Neumann</t>
  </si>
  <si>
    <t>Per-Olof Branzell</t>
  </si>
  <si>
    <t>Wessel Van Ekeren</t>
  </si>
  <si>
    <t>Stefan Ramqvist</t>
  </si>
  <si>
    <t>Simon Carter</t>
  </si>
  <si>
    <t>12:17</t>
  </si>
  <si>
    <t>0:45:53</t>
  </si>
  <si>
    <t>1:04:37</t>
  </si>
  <si>
    <t>12:23</t>
  </si>
  <si>
    <t>0:46:00</t>
  </si>
  <si>
    <t>1:05:40</t>
  </si>
  <si>
    <t>12:27</t>
  </si>
  <si>
    <t>0:46:23</t>
  </si>
  <si>
    <t>1:06:18</t>
  </si>
  <si>
    <t>14:20</t>
  </si>
  <si>
    <t>0:47:30</t>
  </si>
  <si>
    <t>1:06:52</t>
  </si>
  <si>
    <t>12:47</t>
  </si>
  <si>
    <t>0:49:20</t>
  </si>
  <si>
    <t>1:07:53</t>
  </si>
  <si>
    <t>0:49:10</t>
  </si>
  <si>
    <t>1:08:45</t>
  </si>
  <si>
    <t>13:37</t>
  </si>
  <si>
    <t>0:47:58</t>
  </si>
  <si>
    <t>1:08:58</t>
  </si>
  <si>
    <t>13:06</t>
  </si>
  <si>
    <t>0:48:36</t>
  </si>
  <si>
    <t>1:09:06</t>
  </si>
  <si>
    <t>13:09</t>
  </si>
  <si>
    <t>0:50:04</t>
  </si>
  <si>
    <t>1:10:40</t>
  </si>
  <si>
    <t>13:46</t>
  </si>
  <si>
    <t>0:51:58</t>
  </si>
  <si>
    <t>1:11:28</t>
  </si>
  <si>
    <t>14:01</t>
  </si>
  <si>
    <t>0:51:09</t>
  </si>
  <si>
    <t>1:11:38</t>
  </si>
  <si>
    <t>13:19</t>
  </si>
  <si>
    <t>1:11:59</t>
  </si>
  <si>
    <t>14:15</t>
  </si>
  <si>
    <t>0:49:33</t>
  </si>
  <si>
    <t>1:13:11</t>
  </si>
  <si>
    <t>13:12</t>
  </si>
  <si>
    <t>0:49:00</t>
  </si>
  <si>
    <t>1:13:20</t>
  </si>
  <si>
    <t>0:52:00</t>
  </si>
  <si>
    <t>1:14:24</t>
  </si>
  <si>
    <t>16:00</t>
  </si>
  <si>
    <t>0:54:46</t>
  </si>
  <si>
    <t>1:15:42</t>
  </si>
  <si>
    <t>16:25</t>
  </si>
  <si>
    <t>0:55:19</t>
  </si>
  <si>
    <t>1:16:54</t>
  </si>
  <si>
    <t>13:07</t>
  </si>
  <si>
    <t>0:53:45</t>
  </si>
  <si>
    <t>1:17:22</t>
  </si>
  <si>
    <t>16:56</t>
  </si>
  <si>
    <t>0:55:52</t>
  </si>
  <si>
    <t>1:17:26</t>
  </si>
  <si>
    <t>11:28</t>
  </si>
  <si>
    <t>0:52:10</t>
  </si>
  <si>
    <t>1:18:41</t>
  </si>
  <si>
    <t>0:53:18</t>
  </si>
  <si>
    <t>1:19:16</t>
  </si>
  <si>
    <t>15:43</t>
  </si>
  <si>
    <t>0:56:46</t>
  </si>
  <si>
    <t>1:19:19</t>
  </si>
  <si>
    <t>17:27</t>
  </si>
  <si>
    <t>0:59:01</t>
  </si>
  <si>
    <t>1:20:20</t>
  </si>
  <si>
    <t>18:30</t>
  </si>
  <si>
    <t>0:59:15</t>
  </si>
  <si>
    <t>1:21:04</t>
  </si>
  <si>
    <t>15:55</t>
  </si>
  <si>
    <t>1:00:09</t>
  </si>
  <si>
    <t>1:23:50</t>
  </si>
  <si>
    <t>1:01:12</t>
  </si>
  <si>
    <t>1:26:05</t>
  </si>
  <si>
    <t>12:30</t>
  </si>
  <si>
    <t>0:49:56</t>
  </si>
  <si>
    <t>1:12:14</t>
  </si>
  <si>
    <t>13:51</t>
  </si>
  <si>
    <t>0:53:00</t>
  </si>
  <si>
    <t>1:13:28</t>
  </si>
  <si>
    <t>16:29</t>
  </si>
  <si>
    <t>0:54:24</t>
  </si>
  <si>
    <t>1:15:43</t>
  </si>
  <si>
    <t>16:16</t>
  </si>
  <si>
    <t>0:55:51</t>
  </si>
  <si>
    <t>1:19:39</t>
  </si>
  <si>
    <t>16:30</t>
  </si>
  <si>
    <t>1:00:22</t>
  </si>
  <si>
    <t>1:20:40</t>
  </si>
  <si>
    <t>14:28</t>
  </si>
  <si>
    <t>1:23:56</t>
  </si>
  <si>
    <t>14:10</t>
  </si>
  <si>
    <t>0:58:40</t>
  </si>
  <si>
    <t>1:24:35</t>
  </si>
  <si>
    <t>13:14</t>
  </si>
  <si>
    <t>0:58:21</t>
  </si>
  <si>
    <t>1:26:31</t>
  </si>
  <si>
    <t>19:30</t>
  </si>
  <si>
    <t>1:03:39</t>
  </si>
  <si>
    <t>1:26:58</t>
  </si>
  <si>
    <t>14:40</t>
  </si>
  <si>
    <t>1:00:23</t>
  </si>
  <si>
    <t>1:28:21</t>
  </si>
  <si>
    <t>15:36</t>
  </si>
  <si>
    <t>0:58:32</t>
  </si>
  <si>
    <t>1:30:56</t>
  </si>
  <si>
    <t>10</t>
  </si>
  <si>
    <t>6</t>
  </si>
  <si>
    <t>4</t>
  </si>
  <si>
    <t>Simning</t>
  </si>
  <si>
    <t>20</t>
  </si>
  <si>
    <t>14</t>
  </si>
  <si>
    <t>12</t>
  </si>
  <si>
    <t>8</t>
  </si>
  <si>
    <t>Jasmin</t>
  </si>
  <si>
    <t>Birger edvinsson</t>
  </si>
  <si>
    <t>7. KM Terränglöpning</t>
  </si>
  <si>
    <t>Varv 1</t>
  </si>
  <si>
    <t>Varv 2</t>
  </si>
  <si>
    <t>Varv 3</t>
  </si>
  <si>
    <t>Varv 4</t>
  </si>
  <si>
    <t xml:space="preserve">Placering </t>
  </si>
  <si>
    <t>* 5</t>
  </si>
  <si>
    <t>Varvtid 1</t>
  </si>
  <si>
    <t>Varvtid 2</t>
  </si>
  <si>
    <t>Varvtid 3</t>
  </si>
  <si>
    <t>Varvtid 4</t>
  </si>
  <si>
    <t>* Varv 3 o 4 har Grace tagit för kort varv. Därmed bedömmer tävlingsledningen att Karina löpte snabbare än Grace.</t>
  </si>
  <si>
    <t>7. Terränglöpning</t>
  </si>
  <si>
    <t>Anna Wångersjö</t>
  </si>
  <si>
    <t>9. Simning 750 m inomhus i 25 m bana, Fyrishov</t>
  </si>
  <si>
    <t>8. KM MTB 10km</t>
  </si>
  <si>
    <t>Total tid</t>
  </si>
  <si>
    <t>Håkan Molander</t>
  </si>
  <si>
    <t>Utom tävlan</t>
  </si>
  <si>
    <t>Pelle</t>
  </si>
  <si>
    <t>9.Simning</t>
  </si>
  <si>
    <t>9. Simning</t>
  </si>
  <si>
    <t>8.MTB</t>
  </si>
  <si>
    <t>50m</t>
  </si>
  <si>
    <t>100m</t>
  </si>
  <si>
    <t>150m</t>
  </si>
  <si>
    <t>200m</t>
  </si>
  <si>
    <t>250m</t>
  </si>
  <si>
    <t>300m</t>
  </si>
  <si>
    <t>350m</t>
  </si>
  <si>
    <t>400m</t>
  </si>
  <si>
    <t>450m</t>
  </si>
  <si>
    <t>500m</t>
  </si>
  <si>
    <t>550m</t>
  </si>
  <si>
    <t>600m</t>
  </si>
  <si>
    <t>650m</t>
  </si>
  <si>
    <t>700m</t>
  </si>
  <si>
    <t>750m</t>
  </si>
  <si>
    <t>Split</t>
  </si>
  <si>
    <t>Roberto Hamar</t>
  </si>
  <si>
    <t>Split 2</t>
  </si>
  <si>
    <t>Split 3</t>
  </si>
  <si>
    <t>Split 4</t>
  </si>
  <si>
    <t>Split 5</t>
  </si>
  <si>
    <t>Split 6</t>
  </si>
  <si>
    <t>Split 7</t>
  </si>
  <si>
    <t>Split 8</t>
  </si>
  <si>
    <t>Split 9</t>
  </si>
  <si>
    <t>Split 10</t>
  </si>
  <si>
    <t>Split 11</t>
  </si>
  <si>
    <t>Split 12</t>
  </si>
  <si>
    <t>Split 13</t>
  </si>
  <si>
    <t>Split 14</t>
  </si>
  <si>
    <t>Split 15</t>
  </si>
  <si>
    <t>Wessle van Ekeren</t>
  </si>
  <si>
    <t xml:space="preserve">Wilma Danielsson </t>
  </si>
  <si>
    <t>Anette Regenberg</t>
  </si>
  <si>
    <t>* Ej med i tävlingen</t>
  </si>
  <si>
    <t>Jesper (coach) *</t>
  </si>
  <si>
    <t>Johan Molander *</t>
  </si>
  <si>
    <t>Johan Hellström *</t>
  </si>
  <si>
    <t>*</t>
  </si>
  <si>
    <t>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</si>
</sst>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"/>
    <numFmt numFmtId="166" formatCode="[h]:mm:ss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charset val="1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rgb="FFCCCCCC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NumberFormat="1"/>
    <xf numFmtId="46" fontId="0" fillId="0" borderId="0" xfId="0" applyNumberFormat="1"/>
    <xf numFmtId="20" fontId="0" fillId="0" borderId="0" xfId="0" applyNumberFormat="1"/>
    <xf numFmtId="45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quotePrefix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3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5" fillId="4" borderId="1" xfId="0" quotePrefix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5" fillId="5" borderId="1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1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vertical="center" readingOrder="1"/>
    </xf>
    <xf numFmtId="0" fontId="0" fillId="0" borderId="1" xfId="0" applyFont="1" applyBorder="1" applyAlignment="1">
      <alignment horizontal="center" vertical="center" readingOrder="1"/>
    </xf>
    <xf numFmtId="164" fontId="0" fillId="2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64" fontId="7" fillId="0" borderId="1" xfId="0" quotePrefix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ont="1"/>
    <xf numFmtId="0" fontId="4" fillId="0" borderId="0" xfId="0" applyFont="1" applyAlignment="1"/>
    <xf numFmtId="0" fontId="1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4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 applyAlignment="1">
      <alignment wrapText="1"/>
    </xf>
    <xf numFmtId="0" fontId="13" fillId="6" borderId="2" xfId="0" applyFont="1" applyFill="1" applyBorder="1" applyAlignment="1">
      <alignment wrapText="1"/>
    </xf>
    <xf numFmtId="49" fontId="0" fillId="6" borderId="2" xfId="0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21" fontId="4" fillId="0" borderId="0" xfId="0" applyNumberFormat="1" applyFont="1"/>
    <xf numFmtId="0" fontId="15" fillId="7" borderId="3" xfId="0" applyFont="1" applyFill="1" applyBorder="1"/>
    <xf numFmtId="0" fontId="15" fillId="7" borderId="4" xfId="0" applyFont="1" applyFill="1" applyBorder="1"/>
    <xf numFmtId="0" fontId="15" fillId="7" borderId="5" xfId="0" applyFont="1" applyFill="1" applyBorder="1"/>
    <xf numFmtId="166" fontId="0" fillId="0" borderId="0" xfId="0" applyNumberFormat="1"/>
    <xf numFmtId="166" fontId="1" fillId="0" borderId="0" xfId="0" applyNumberFormat="1" applyFont="1"/>
    <xf numFmtId="0" fontId="15" fillId="8" borderId="6" xfId="0" applyFont="1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0" fillId="9" borderId="0" xfId="0" applyFill="1"/>
    <xf numFmtId="0" fontId="2" fillId="0" borderId="0" xfId="0" applyFont="1"/>
    <xf numFmtId="0" fontId="0" fillId="6" borderId="9" xfId="0" applyFont="1" applyFill="1" applyBorder="1"/>
    <xf numFmtId="0" fontId="0" fillId="0" borderId="9" xfId="0" applyFont="1" applyBorder="1"/>
    <xf numFmtId="0" fontId="14" fillId="0" borderId="10" xfId="0" applyFont="1" applyBorder="1" applyAlignment="1">
      <alignment wrapText="1"/>
    </xf>
    <xf numFmtId="20" fontId="14" fillId="0" borderId="10" xfId="0" applyNumberFormat="1" applyFont="1" applyBorder="1" applyAlignment="1">
      <alignment wrapText="1"/>
    </xf>
    <xf numFmtId="46" fontId="14" fillId="0" borderId="10" xfId="0" applyNumberFormat="1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horizontal="right" wrapText="1"/>
    </xf>
    <xf numFmtId="0" fontId="14" fillId="0" borderId="16" xfId="0" applyFont="1" applyBorder="1" applyAlignment="1">
      <alignment wrapText="1"/>
    </xf>
    <xf numFmtId="20" fontId="14" fillId="0" borderId="17" xfId="0" applyNumberFormat="1" applyFont="1" applyBorder="1" applyAlignment="1">
      <alignment wrapText="1"/>
    </xf>
    <xf numFmtId="46" fontId="14" fillId="0" borderId="17" xfId="0" applyNumberFormat="1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16" fillId="10" borderId="13" xfId="0" applyFont="1" applyFill="1" applyBorder="1" applyAlignment="1">
      <alignment wrapText="1"/>
    </xf>
    <xf numFmtId="0" fontId="16" fillId="10" borderId="14" xfId="0" applyFont="1" applyFill="1" applyBorder="1" applyAlignment="1">
      <alignment wrapText="1"/>
    </xf>
    <xf numFmtId="0" fontId="16" fillId="10" borderId="15" xfId="0" applyFont="1" applyFill="1" applyBorder="1" applyAlignment="1">
      <alignment wrapText="1"/>
    </xf>
    <xf numFmtId="0" fontId="14" fillId="10" borderId="13" xfId="0" applyFont="1" applyFill="1" applyBorder="1" applyAlignment="1">
      <alignment wrapText="1"/>
    </xf>
    <xf numFmtId="20" fontId="14" fillId="10" borderId="14" xfId="0" applyNumberFormat="1" applyFont="1" applyFill="1" applyBorder="1" applyAlignment="1">
      <alignment wrapText="1"/>
    </xf>
    <xf numFmtId="46" fontId="14" fillId="10" borderId="14" xfId="0" applyNumberFormat="1" applyFont="1" applyFill="1" applyBorder="1" applyAlignment="1">
      <alignment wrapText="1"/>
    </xf>
    <xf numFmtId="0" fontId="14" fillId="10" borderId="15" xfId="0" applyFont="1" applyFill="1" applyBorder="1" applyAlignment="1">
      <alignment horizontal="right" wrapText="1"/>
    </xf>
    <xf numFmtId="0" fontId="15" fillId="11" borderId="9" xfId="0" applyFont="1" applyFill="1" applyBorder="1"/>
    <xf numFmtId="0" fontId="14" fillId="6" borderId="9" xfId="0" applyFont="1" applyFill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10" borderId="19" xfId="0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 applyBorder="1" applyAlignment="1">
      <alignment horizontal="left"/>
    </xf>
  </cellXfs>
  <cellStyles count="1">
    <cellStyle name="Normal" xfId="0" builtinId="0"/>
  </cellStyles>
  <dxfs count="172">
    <dxf>
      <alignment horizontal="center" vertical="bottom" textRotation="0" wrapText="0" indent="0" justifyLastLine="0" shrinkToFit="0" readingOrder="0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numFmt numFmtId="28" formatCode="mm:ss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1" formatCode="[h]:mm:ss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medium">
          <color rgb="FFCCCCCC"/>
        </bottom>
      </border>
    </dxf>
    <dxf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1" formatCode="[h]:mm:ss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h:mm"/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medium">
          <color rgb="FFCCCCC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h]:mm:ss;@"/>
    </dxf>
    <dxf>
      <numFmt numFmtId="166" formatCode="[h]:mm:ss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6" formatCode="h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6" formatCode="h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numFmt numFmtId="30" formatCode="@"/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30" formatCode="@"/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numFmt numFmtId="30" formatCode="@"/>
      <alignment horizontal="right" vertical="center" textRotation="0" wrapText="1" indent="0" justifyLastLine="0" shrinkToFit="0" readingOrder="0"/>
    </dxf>
    <dxf>
      <numFmt numFmtId="30" formatCode="@"/>
      <alignment horizontal="right" vertical="center" textRotation="0" wrapText="1" indent="0" justifyLastLine="0" shrinkToFit="0" readingOrder="0"/>
    </dxf>
    <dxf>
      <numFmt numFmtId="30" formatCode="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theme="8" tint="0.79998168889431442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8" tint="0.39997558519241921"/>
        </top>
        <bottom/>
        <vertical/>
        <horizontal/>
      </border>
    </dxf>
    <dxf>
      <border outline="0">
        <bottom style="thin">
          <color theme="8" tint="0.39997558519241921"/>
        </bottom>
      </border>
    </dxf>
    <dxf>
      <alignment horizontal="lef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charset val="1"/>
        <scheme val="none"/>
      </font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charset val="1"/>
        <scheme val="none"/>
      </font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1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1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0026E-1A88-469D-9A60-EFC7A3594523}" name="Tabell1" displayName="Tabell1" ref="A4:K21" totalsRowShown="0">
  <autoFilter ref="A4:K21" xr:uid="{AB81E4C8-E76D-48AF-A0CE-71012B3F31D1}"/>
  <sortState xmlns:xlrd2="http://schemas.microsoft.com/office/spreadsheetml/2017/richdata2" ref="A5:K21">
    <sortCondition descending="1" ref="K4:K21"/>
  </sortState>
  <tableColumns count="11">
    <tableColumn id="1" xr3:uid="{9A4411D6-CF35-4106-A602-85BB30419CD0}" name="Damer"/>
    <tableColumn id="3" xr3:uid="{E48ADF93-9F28-4779-83F2-48D730B662D0}" name="1.Duathlon"/>
    <tableColumn id="5" xr3:uid="{15C356D4-2FBE-4EE7-9496-2A1CF14FA73A}" name="2. Löpning"/>
    <tableColumn id="4" xr3:uid="{E43641EF-1B15-4F64-992B-EEE43735FA3C}" name="3. Tempocykling"/>
    <tableColumn id="6" xr3:uid="{C9CA9816-1A43-4EF4-B1A0-222330CA2910}" name="4. OW"/>
    <tableColumn id="7" xr3:uid="{D47C6A7C-DC64-462D-99A4-8176EA1838F6}" name="5. Sprint"/>
    <tableColumn id="8" xr3:uid="{F21621D8-225A-45DE-9F62-E0A6075D7435}" name="6. Fyristrippeln"/>
    <tableColumn id="9" xr3:uid="{FCA2EC88-DC6C-44CA-8AA1-7B1F98BA778C}" name="7. Terränglöpning"/>
    <tableColumn id="2" xr3:uid="{D6A6387B-9CBA-49CF-8277-63FD591AD21B}" name="8.MTB"/>
    <tableColumn id="10" xr3:uid="{22231965-9879-47C5-B287-27C561756942}" name="9.Simning"/>
    <tableColumn id="11" xr3:uid="{389BE06C-4586-4F32-A0D8-4A0AA54817D5}" name="Total Poäng" dataDxfId="151">
      <calculatedColumnFormula>SUM(Tabell1[[#This Row],[1.Duathlon]:[9.Simning]])</calculatedColumn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F5CCDF5-3712-457D-89EC-DC3C26887F3B}" name="Tabell12" displayName="Tabell12" ref="A33:B34" totalsRowShown="0" headerRowDxfId="131" tableBorderDxfId="130">
  <autoFilter ref="A33:B34" xr:uid="{BB4E9313-D20B-4E04-878E-D0666A16084B}"/>
  <tableColumns count="2">
    <tableColumn id="2" xr3:uid="{EE0E8CD2-F912-477A-9CB4-907F5A6DE363}" name="Namn" dataDxfId="129"/>
    <tableColumn id="3" xr3:uid="{26A9A6C0-2FE2-4C57-A6EC-79476CB45538}" name="Tid" dataDxfId="128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2F20C27-1CD9-46A2-B6A9-F657D64AD94E}" name="Tabell16" displayName="Tabell16" ref="A5:F16" totalsRowShown="0" headerRowDxfId="127" dataDxfId="126">
  <autoFilter ref="A5:F16" xr:uid="{4944E044-D3BE-4A55-A524-4B7A45B78990}"/>
  <tableColumns count="6">
    <tableColumn id="2" xr3:uid="{EE6D0F1F-AB52-4729-B80F-2FE8333FF0A3}" name="Namn" dataDxfId="125"/>
    <tableColumn id="4" xr3:uid="{615A9492-E29B-4839-99C3-1F124A470B02}" name="Simning" dataDxfId="124"/>
    <tableColumn id="5" xr3:uid="{DBC1F50E-EE2B-4E98-8766-8B6B84FA8794}" name="T1+Cykel+T2" dataDxfId="123"/>
    <tableColumn id="6" xr3:uid="{D781B768-B0FC-4475-B03F-0050DF38BC02}" name="Löpning / Målgång" dataDxfId="122"/>
    <tableColumn id="8" xr3:uid="{CA20A4BC-1C1E-4683-8C7A-81FCEA1111D4}" name="Placering" dataDxfId="121"/>
    <tableColumn id="9" xr3:uid="{688B6899-C6BE-4D65-AD90-9BDEF6B29C02}" name="Poäng" dataDxfId="120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8C3B4EF-C12B-4F69-9E39-1F20EC422B46}" name="Tabell18" displayName="Tabell18" ref="A20:F46" totalsRowShown="0" headerRowDxfId="119" dataDxfId="118">
  <autoFilter ref="A20:F46" xr:uid="{FA1EA9A8-1F9D-49DB-BEB5-AFF7A8F2B431}"/>
  <tableColumns count="6">
    <tableColumn id="2" xr3:uid="{90AC95BF-C672-40AE-AA66-4E1433430BB6}" name="Namn" dataDxfId="117"/>
    <tableColumn id="4" xr3:uid="{E542FAA4-980F-4F8E-9F43-5604443AEA87}" name="Simning" dataDxfId="116"/>
    <tableColumn id="5" xr3:uid="{130E4FC7-848F-4295-A6A1-189765500B7A}" name="T1+Cykel+T2" dataDxfId="115"/>
    <tableColumn id="6" xr3:uid="{258D6332-3CB8-45F3-ABB8-DA317779FB86}" name="Löpning / Målgång" dataDxfId="114"/>
    <tableColumn id="7" xr3:uid="{924BC780-E54E-49E4-9000-A95BA0CFCAAB}" name="Placering" dataDxfId="113"/>
    <tableColumn id="9" xr3:uid="{E2E3B193-71A7-49E6-9C22-12626EB171C1}" name="Poäng" dataDxfId="112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397F5F-BD99-4D51-BCC6-3BB9C111A1B1}" name="Tabell8" displayName="Tabell8" ref="A4:D8" totalsRowShown="0">
  <autoFilter ref="A4:D8" xr:uid="{9BBBA88F-C641-4E23-81CB-2FCD1F37149A}"/>
  <tableColumns count="4">
    <tableColumn id="1" xr3:uid="{D216BC4C-DE35-4ABB-9EA4-B7B56F0F1E65}" name="Placering" dataDxfId="111"/>
    <tableColumn id="2" xr3:uid="{4DA22FEC-54C7-4BF4-8B32-2F3F29DD299D}" name="Namn" dataDxfId="110"/>
    <tableColumn id="3" xr3:uid="{3F1B64E4-0E65-4752-AC40-8D0DB9883355}" name="Tid" dataDxfId="109"/>
    <tableColumn id="4" xr3:uid="{1123EE44-D219-48A3-A5CA-DFA63AFD087D}" name="Poäng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4C4B69E-45D4-42AF-94F3-D03C24217228}" name="Tabell13" displayName="Tabell13" ref="A12:D25" totalsRowShown="0" headerRowDxfId="108" headerRowBorderDxfId="107" tableBorderDxfId="106">
  <autoFilter ref="A12:D25" xr:uid="{0501FE07-DAE1-4840-BE07-46A72D89613D}"/>
  <tableColumns count="4">
    <tableColumn id="1" xr3:uid="{448087BE-1DEE-4F75-85C9-CD5AB5268E0E}" name="Placering" dataDxfId="105"/>
    <tableColumn id="2" xr3:uid="{192CA714-4C97-4CDA-AF67-0AB791FEEE74}" name="Namn" dataDxfId="104"/>
    <tableColumn id="3" xr3:uid="{E289BF3B-0409-44B2-B9BC-F8327ABD7329}" name="Tid" dataDxfId="103"/>
    <tableColumn id="4" xr3:uid="{62FC2D92-F394-46A8-89B3-B35DCC948056}" name="Poäng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C72C66D-AC27-4606-AFBD-F8CF746FE566}" name="Tabell9" displayName="Tabell9" ref="A4:K10" totalsRowShown="0" headerRowDxfId="93">
  <autoFilter ref="A4:K10" xr:uid="{E704FB5C-52D0-4E86-A93F-09859C901BE0}"/>
  <sortState xmlns:xlrd2="http://schemas.microsoft.com/office/spreadsheetml/2017/richdata2" ref="A5:K10">
    <sortCondition descending="1" ref="K4:K10"/>
  </sortState>
  <tableColumns count="11">
    <tableColumn id="1" xr3:uid="{06092BA1-6E04-40D4-98B9-117993AAC063}" name="Namn" dataDxfId="92"/>
    <tableColumn id="2" xr3:uid="{A790C59D-A0B4-425E-801C-D9602CB56DD1}" name="Varv 1" dataDxfId="91"/>
    <tableColumn id="3" xr3:uid="{CCFF29D8-7B49-4BC8-A4F9-4A689614C048}" name="Varvtid 1" dataDxfId="90">
      <calculatedColumnFormula>B5</calculatedColumnFormula>
    </tableColumn>
    <tableColumn id="4" xr3:uid="{0C31AA89-F03F-4958-AFB9-05A510AC161C}" name="Varv 2" dataDxfId="89"/>
    <tableColumn id="5" xr3:uid="{57FFFFA7-6706-4981-8075-EA91145FB421}" name="Varvtid 2" dataDxfId="88">
      <calculatedColumnFormula>D5-B5</calculatedColumnFormula>
    </tableColumn>
    <tableColumn id="6" xr3:uid="{A871C0A7-8C02-4684-B157-0EE8B09036CC}" name="Varv 3" dataDxfId="87"/>
    <tableColumn id="7" xr3:uid="{1F57E761-1702-43D9-870F-F8802347C15E}" name="Varvtid 3" dataDxfId="86">
      <calculatedColumnFormula>F5-D5</calculatedColumnFormula>
    </tableColumn>
    <tableColumn id="8" xr3:uid="{44039BC5-80C7-43B9-957F-5FF556317F20}" name="Varv 4" dataDxfId="85"/>
    <tableColumn id="9" xr3:uid="{323A4E27-3BEA-4D31-A755-D0A089164098}" name="Varvtid 4" dataDxfId="84">
      <calculatedColumnFormula>H5-F5</calculatedColumnFormula>
    </tableColumn>
    <tableColumn id="10" xr3:uid="{2022BDF4-0DC5-49D2-B738-FE7D5ADE8C8C}" name="Placering "/>
    <tableColumn id="11" xr3:uid="{ED72C873-A0F2-46ED-BBF6-4F186F24F563}" name="Poäng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AD1E92-4C0F-4D5B-94A4-95A2B946208A}" name="Tabell14" displayName="Tabell14" ref="A15:K21" totalsRowShown="0" headerRowDxfId="83" headerRowBorderDxfId="82" tableBorderDxfId="81">
  <autoFilter ref="A15:K21" xr:uid="{16C51830-A603-44EE-BD2C-7E55DBC2533E}"/>
  <sortState xmlns:xlrd2="http://schemas.microsoft.com/office/spreadsheetml/2017/richdata2" ref="A16:K21">
    <sortCondition descending="1" ref="K15:K21"/>
  </sortState>
  <tableColumns count="11">
    <tableColumn id="1" xr3:uid="{54A1D87C-6844-4CF3-849B-5302C20F669E}" name="Namn" dataDxfId="80"/>
    <tableColumn id="2" xr3:uid="{B7BF69C5-2110-4ED9-9DD7-F014635E0E96}" name="Varv 1" dataDxfId="79"/>
    <tableColumn id="3" xr3:uid="{D6C7A363-CB91-43A1-A62A-AC98C7C1AF70}" name="Varvtid 1" dataDxfId="78">
      <calculatedColumnFormula>B16</calculatedColumnFormula>
    </tableColumn>
    <tableColumn id="4" xr3:uid="{A5CD1DB9-A3A2-4A7C-8A03-7A906402806F}" name="Varv 2" dataDxfId="77"/>
    <tableColumn id="5" xr3:uid="{3BD5E557-FF5C-4776-8612-668B0E16C1A6}" name="Varvtid 2" dataDxfId="76">
      <calculatedColumnFormula>D16-B16</calculatedColumnFormula>
    </tableColumn>
    <tableColumn id="6" xr3:uid="{DCB59A11-6855-419F-9743-35C5E19FC255}" name="Varv 3" dataDxfId="75"/>
    <tableColumn id="7" xr3:uid="{FE41E70F-F294-490E-86BD-6B5E489AAC66}" name="Varvtid 3" dataDxfId="74">
      <calculatedColumnFormula>F16-D16</calculatedColumnFormula>
    </tableColumn>
    <tableColumn id="8" xr3:uid="{4B031BB3-7434-4A46-9912-D21B07744DA3}" name="Varv 4" dataDxfId="73"/>
    <tableColumn id="9" xr3:uid="{61256B40-D245-4DCE-A405-9E1A16D3A42C}" name="Varvtid 4" dataDxfId="72">
      <calculatedColumnFormula>H16-F16</calculatedColumnFormula>
    </tableColumn>
    <tableColumn id="10" xr3:uid="{8C8613F2-7282-406D-8D21-79CFC6BE895F}" name="Placering "/>
    <tableColumn id="11" xr3:uid="{E1734F27-74C2-4175-9C4A-78389EA9AB4C}" name="Poäng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B6CB97D-3641-46EE-B6B8-352050E29230}" name="Tabell15" displayName="Tabell15" ref="A2:E5" totalsRowShown="0" headerRowDxfId="71" dataDxfId="69" headerRowBorderDxfId="70" tableBorderDxfId="68" totalsRowBorderDxfId="67">
  <autoFilter ref="A2:E5" xr:uid="{8C987347-A4C1-440B-B45B-C670E264219E}"/>
  <tableColumns count="5">
    <tableColumn id="1" xr3:uid="{3BF768DD-54F4-4595-BEFC-0F6AB91C4E1B}" name="Namn" dataDxfId="66"/>
    <tableColumn id="2" xr3:uid="{04C1A0E7-DB13-4055-AAA3-028408703557}" name="Varv 1" dataDxfId="65"/>
    <tableColumn id="3" xr3:uid="{51DB65A6-CADC-4D40-8DF1-CA8D20256F57}" name="Varv 2" dataDxfId="64"/>
    <tableColumn id="4" xr3:uid="{BB35BB2E-3A57-4FD7-A419-A9C68605D6C0}" name="Total tid" dataDxfId="63"/>
    <tableColumn id="5" xr3:uid="{50D0E1D6-DDBB-48E2-80C9-0DA8DBE2C6A5}" name="Placering" dataDxfId="62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730526F-84B8-4B03-8EE4-7897296003CC}" name="Tabell17" displayName="Tabell17" ref="A8:F14" totalsRowShown="0" headerRowDxfId="61" dataDxfId="59" headerRowBorderDxfId="60" tableBorderDxfId="58" totalsRowBorderDxfId="57">
  <autoFilter ref="A8:F14" xr:uid="{102CF700-6BA6-4936-811E-724945B9BEC0}"/>
  <tableColumns count="6">
    <tableColumn id="1" xr3:uid="{59B016A3-900E-465D-89D9-46F28BAD16AB}" name="Namn" dataDxfId="56"/>
    <tableColumn id="2" xr3:uid="{14A58B3C-F471-4BEA-B4ED-F2E2E8F61FF2}" name="Varv 1" dataDxfId="55"/>
    <tableColumn id="3" xr3:uid="{FCCB7617-DFAA-4498-B92B-E2B63808E548}" name="Varv 2" dataDxfId="54"/>
    <tableColumn id="4" xr3:uid="{47643A42-2EFC-4FDB-8CEC-3E4EC3131FAE}" name="Total tid" dataDxfId="53"/>
    <tableColumn id="5" xr3:uid="{B7B12681-30A3-4C26-AF86-0ECD0DFF632B}" name="Placering" dataDxfId="52"/>
    <tableColumn id="6" xr3:uid="{A2308E38-DE69-4FAE-8CC2-64A3EC0079C5}" name="Poäng" dataDxfId="51"/>
  </tableColumns>
  <tableStyleInfo name="TableStyleMedium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1A9C1C3-F651-463C-944D-E3CFE91D6341}" name="Tabell19" displayName="Tabell19" ref="A4:AG17" totalsRowShown="0" headerRowDxfId="50">
  <autoFilter ref="A4:AG17" xr:uid="{906814D3-466B-42C9-B969-907982898073}"/>
  <sortState xmlns:xlrd2="http://schemas.microsoft.com/office/spreadsheetml/2017/richdata2" ref="A5:AG17">
    <sortCondition ref="AF4:AF17"/>
  </sortState>
  <tableColumns count="33">
    <tableColumn id="1" xr3:uid="{323478F6-0530-48B6-8D9E-BF487A3D05E2}" name="Namn"/>
    <tableColumn id="2" xr3:uid="{66D700AD-A079-4198-9B18-D69E59CF7604}" name="50m" dataDxfId="49"/>
    <tableColumn id="3" xr3:uid="{5819B274-F549-4443-9F6E-79AE061BB2C3}" name="Split" dataDxfId="48">
      <calculatedColumnFormula>B5</calculatedColumnFormula>
    </tableColumn>
    <tableColumn id="4" xr3:uid="{81044545-916E-4902-93A9-18E7E6C0CD8B}" name="100m" dataDxfId="47"/>
    <tableColumn id="5" xr3:uid="{D1EAB199-3E7A-4720-96B6-8DB14FC3C585}" name="Split 2" dataDxfId="46">
      <calculatedColumnFormula>D5-C5</calculatedColumnFormula>
    </tableColumn>
    <tableColumn id="6" xr3:uid="{4A37A6F5-B6E8-4A4B-B329-C2EA089D72F0}" name="150m" dataDxfId="45"/>
    <tableColumn id="7" xr3:uid="{886D2893-20F6-42C7-B966-E68869DCAC73}" name="Split 3" dataDxfId="44">
      <calculatedColumnFormula>F5-D5</calculatedColumnFormula>
    </tableColumn>
    <tableColumn id="8" xr3:uid="{655B2DD7-1EC9-47A6-8676-8A7B6C87C408}" name="200m" dataDxfId="43"/>
    <tableColumn id="9" xr3:uid="{98A2B50B-2C80-4C3C-A73F-F2D66C7D1508}" name="Split 4" dataDxfId="42">
      <calculatedColumnFormula>H5-F5</calculatedColumnFormula>
    </tableColumn>
    <tableColumn id="10" xr3:uid="{BEEBD7F9-8967-4516-998C-4173869A446F}" name="250m" dataDxfId="41"/>
    <tableColumn id="11" xr3:uid="{03C0B37A-B37F-458B-9515-C0404A394351}" name="Split 5" dataDxfId="40">
      <calculatedColumnFormula>J5-H5</calculatedColumnFormula>
    </tableColumn>
    <tableColumn id="12" xr3:uid="{70ED62EA-E4D7-4E70-8984-BD3C064E9374}" name="300m" dataDxfId="39"/>
    <tableColumn id="13" xr3:uid="{60A89A22-9D65-45F6-9BDE-199B3F3F08DF}" name="Split 6" dataDxfId="38">
      <calculatedColumnFormula>L5-J5</calculatedColumnFormula>
    </tableColumn>
    <tableColumn id="14" xr3:uid="{24719C27-3BC6-4188-96E2-1BB75235FCC9}" name="350m" dataDxfId="37"/>
    <tableColumn id="15" xr3:uid="{97FF955C-D3AC-4A57-8F9A-D89D173F92E9}" name="Split 7" dataDxfId="36">
      <calculatedColumnFormula>N5-L5</calculatedColumnFormula>
    </tableColumn>
    <tableColumn id="16" xr3:uid="{83DACD01-300D-43E1-9716-2281F2341090}" name="400m" dataDxfId="35"/>
    <tableColumn id="17" xr3:uid="{DFEF612D-46C9-4D6B-BF5B-BA4A04D023CC}" name="Split 8" dataDxfId="34">
      <calculatedColumnFormula>P5-N5</calculatedColumnFormula>
    </tableColumn>
    <tableColumn id="18" xr3:uid="{67C1233F-C402-41D6-A657-3E58D7CC30D2}" name="450m" dataDxfId="33"/>
    <tableColumn id="19" xr3:uid="{F7927486-AA67-4BD2-B8F6-7EC7603A004D}" name="Split 9" dataDxfId="32">
      <calculatedColumnFormula>R5-P5</calculatedColumnFormula>
    </tableColumn>
    <tableColumn id="20" xr3:uid="{E1AED474-CC32-4C8C-B5C0-CC9351BCBDB6}" name="500m" dataDxfId="31"/>
    <tableColumn id="21" xr3:uid="{64FDF54C-B718-4DE2-BBA4-412FAE6FE648}" name="Split 10" dataDxfId="30">
      <calculatedColumnFormula>T5-R5</calculatedColumnFormula>
    </tableColumn>
    <tableColumn id="22" xr3:uid="{EEB9BFF9-B8F4-4F82-8486-2D239901DE05}" name="550m" dataDxfId="29"/>
    <tableColumn id="23" xr3:uid="{5148EA7E-CE97-4DFC-B58E-F0C091F2E2E2}" name="Split 11" dataDxfId="28">
      <calculatedColumnFormula>V5-T5</calculatedColumnFormula>
    </tableColumn>
    <tableColumn id="24" xr3:uid="{6789A501-9B3F-49A0-94E9-069D37074019}" name="600m" dataDxfId="27"/>
    <tableColumn id="25" xr3:uid="{668A9CA0-CDB9-43B5-96AA-29A33D110932}" name="Split 12" dataDxfId="26">
      <calculatedColumnFormula>X5-V5</calculatedColumnFormula>
    </tableColumn>
    <tableColumn id="26" xr3:uid="{A7A8713D-5388-4EA2-B612-B5FC58A19E64}" name="650m" dataDxfId="25"/>
    <tableColumn id="27" xr3:uid="{9E73FAC4-C9F0-4F72-98B8-C950CF0C410D}" name="Split 13" dataDxfId="24">
      <calculatedColumnFormula>Z5-X5</calculatedColumnFormula>
    </tableColumn>
    <tableColumn id="28" xr3:uid="{5E6A69DD-F131-40D4-A342-EB0C1E5FFF60}" name="700m" dataDxfId="23"/>
    <tableColumn id="29" xr3:uid="{B3DFD44B-BE25-469C-ADD8-24A8E2CC5004}" name="Split 14" dataDxfId="22">
      <calculatedColumnFormula>AB5-Z5</calculatedColumnFormula>
    </tableColumn>
    <tableColumn id="30" xr3:uid="{AD7CFD7C-3E81-4CC0-8EE7-D8B77EDF21BB}" name="750m" dataDxfId="21"/>
    <tableColumn id="31" xr3:uid="{F74EDC17-25ED-4541-B90E-2B9C698A7065}" name="Split 15" dataDxfId="20">
      <calculatedColumnFormula>AD5-AB5</calculatedColumnFormula>
    </tableColumn>
    <tableColumn id="32" xr3:uid="{81A3015B-1105-4507-96E5-A24B64E16FC1}" name="Total tid" dataDxfId="19">
      <calculatedColumnFormula>AD5</calculatedColumnFormula>
    </tableColumn>
    <tableColumn id="33" xr3:uid="{D4EC1ABC-59EA-42E3-AB93-B24A090C02F9}" name="Poäng" dataDxfId="18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88C661-F68B-42F5-B953-208A5545AE71}" name="Tabell2" displayName="Tabell2" ref="A24:K64" totalsRowShown="0">
  <autoFilter ref="A24:K64" xr:uid="{0C5176E1-DE13-41B8-8364-0FC2D3313724}"/>
  <sortState xmlns:xlrd2="http://schemas.microsoft.com/office/spreadsheetml/2017/richdata2" ref="A25:K64">
    <sortCondition descending="1" ref="K24:K64"/>
  </sortState>
  <tableColumns count="11">
    <tableColumn id="1" xr3:uid="{C007091B-0BDF-4361-BE43-071DAC4593CA}" name="Herrar"/>
    <tableColumn id="2" xr3:uid="{D5B327C2-FDA3-4BC1-95C5-75B60B568A77}" name="1.Duathlon"/>
    <tableColumn id="3" xr3:uid="{AF0690D4-B1D5-49F8-B65A-0B882FCF9253}" name="2. Löpning"/>
    <tableColumn id="4" xr3:uid="{E6D09C70-5113-41DB-AC14-85D35D6670DB}" name="3. Tempocykling"/>
    <tableColumn id="5" xr3:uid="{4FE937C3-B1A5-4479-BFFB-4D5938C32A66}" name="4. OW"/>
    <tableColumn id="6" xr3:uid="{E047B82C-AAC0-4D9A-9E3E-7985CD9EDB77}" name="5. Sprint"/>
    <tableColumn id="7" xr3:uid="{8B08CB5B-7455-4E58-8346-59C99A97F477}" name="6. Fyristrippeln"/>
    <tableColumn id="8" xr3:uid="{5AA8675B-219B-4B30-A7BC-B30611DF373B}" name="7. Terränglöpning"/>
    <tableColumn id="9" xr3:uid="{90D2F5F6-A180-419F-973C-1E16B88C7712}" name="8.MTB"/>
    <tableColumn id="10" xr3:uid="{67C6D079-57D9-4804-B05C-CF9525E72F63}" name="9. Simning"/>
    <tableColumn id="11" xr3:uid="{23337969-68C7-43A2-BEB8-ED0B6B82733C}" name="Total Poäng">
      <calculatedColumnFormula>SUM(Tabell2[[#This Row],[1.Duathlon]:[9. Simning]])</calculatedColumnFormula>
    </tableColumn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FE6987D-2C5D-4057-9F6A-CD2BE7444D0D}" name="Tabell20" displayName="Tabell20" ref="A21:AG26" totalsRowShown="0" headerRowDxfId="17">
  <autoFilter ref="A21:AG26" xr:uid="{CE5B899C-22AD-4D55-9DB9-015B0197C19B}"/>
  <sortState xmlns:xlrd2="http://schemas.microsoft.com/office/spreadsheetml/2017/richdata2" ref="A22:AG26">
    <sortCondition ref="AF21:AF26"/>
  </sortState>
  <tableColumns count="33">
    <tableColumn id="1" xr3:uid="{0203A56B-B65D-4F03-BCE7-C6A1059AD8CD}" name="Namn"/>
    <tableColumn id="2" xr3:uid="{73DEEF14-3F8E-4688-8DF5-AD48D5BD3F20}" name="50m"/>
    <tableColumn id="3" xr3:uid="{66B4C740-136D-436B-A145-2D3B1E6D1EC9}" name="Split" dataDxfId="16">
      <calculatedColumnFormula>B22</calculatedColumnFormula>
    </tableColumn>
    <tableColumn id="4" xr3:uid="{47B10C96-CC75-4979-A8FC-9CF23F1B34E0}" name="100m"/>
    <tableColumn id="5" xr3:uid="{BD8B8813-4CB6-4375-A5B5-2886920537B6}" name="Split 2" dataDxfId="15">
      <calculatedColumnFormula>D22-C22</calculatedColumnFormula>
    </tableColumn>
    <tableColumn id="6" xr3:uid="{5AAEFA53-C5CA-4BE4-A5EF-5B94F3B25DD4}" name="150m"/>
    <tableColumn id="7" xr3:uid="{657B4663-73E6-49D5-96D5-4BD1D843DE18}" name="Split 3" dataDxfId="14">
      <calculatedColumnFormula>F22-D22</calculatedColumnFormula>
    </tableColumn>
    <tableColumn id="8" xr3:uid="{31E93529-FBD0-4FC2-8877-C47B6D8EDF81}" name="200m"/>
    <tableColumn id="9" xr3:uid="{6F174AE6-06FE-4F83-B8BA-4C75A0E8DA89}" name="Split 4" dataDxfId="13">
      <calculatedColumnFormula>H22-F22</calculatedColumnFormula>
    </tableColumn>
    <tableColumn id="10" xr3:uid="{7F73A614-FDEB-4CBE-94E0-7E40D8E597E0}" name="250m"/>
    <tableColumn id="11" xr3:uid="{720A8068-DAC8-4944-8982-5A9A59EBBE39}" name="Split 5" dataDxfId="12">
      <calculatedColumnFormula>J22-H22</calculatedColumnFormula>
    </tableColumn>
    <tableColumn id="12" xr3:uid="{0E8A19CB-23C0-4507-B93F-B894415AA4C6}" name="300m"/>
    <tableColumn id="13" xr3:uid="{988B52B2-6FE4-49C6-9DED-FB57072A954C}" name="Split 6" dataDxfId="11">
      <calculatedColumnFormula>L22-J22</calculatedColumnFormula>
    </tableColumn>
    <tableColumn id="14" xr3:uid="{B25CDD48-5CFA-41E4-A89E-15C15027F81A}" name="350m"/>
    <tableColumn id="15" xr3:uid="{02EE6A60-2C78-42F5-BC4A-17D5420DEFCB}" name="Split 7" dataDxfId="10">
      <calculatedColumnFormula>N22-L22</calculatedColumnFormula>
    </tableColumn>
    <tableColumn id="16" xr3:uid="{FDEBE8EB-D772-43BD-9F5A-315A9F831937}" name="400m"/>
    <tableColumn id="17" xr3:uid="{73BC5E2F-36AF-4E14-9AC8-6719D6D18D9E}" name="Split 8" dataDxfId="9">
      <calculatedColumnFormula>P22-N22</calculatedColumnFormula>
    </tableColumn>
    <tableColumn id="18" xr3:uid="{77FFDAA6-E018-4C57-A8E4-A731D06F904C}" name="450m"/>
    <tableColumn id="19" xr3:uid="{ADA05EB7-1804-495F-A925-5728EEBE76C9}" name="Split 9" dataDxfId="8">
      <calculatedColumnFormula>R22-P22</calculatedColumnFormula>
    </tableColumn>
    <tableColumn id="20" xr3:uid="{6E36916C-57A7-4076-A76E-146EFEB5C245}" name="500m"/>
    <tableColumn id="21" xr3:uid="{9CCAE89F-BA0F-4D80-8818-4B93BFAED415}" name="Split 10" dataDxfId="7">
      <calculatedColumnFormula>T22-R22</calculatedColumnFormula>
    </tableColumn>
    <tableColumn id="22" xr3:uid="{48A62247-1FD0-4DC2-99AC-1955D608D030}" name="550m"/>
    <tableColumn id="23" xr3:uid="{170BD719-1CD6-403D-B428-216271BFE8DA}" name="Split 11" dataDxfId="6">
      <calculatedColumnFormula>V22-T22</calculatedColumnFormula>
    </tableColumn>
    <tableColumn id="24" xr3:uid="{A6CA9E1C-CCD4-4A1F-8B2D-9C3DF932956E}" name="600m"/>
    <tableColumn id="25" xr3:uid="{A662CF92-FA53-4AC4-B245-332E614B7072}" name="Split 12" dataDxfId="5">
      <calculatedColumnFormula>X22-V22</calculatedColumnFormula>
    </tableColumn>
    <tableColumn id="26" xr3:uid="{62BD8857-840C-406D-8254-FE338403AD8F}" name="650m"/>
    <tableColumn id="27" xr3:uid="{32C4EB0E-A838-4021-BA3E-48E651F4094B}" name="Split 13" dataDxfId="4">
      <calculatedColumnFormula>Z22-X22</calculatedColumnFormula>
    </tableColumn>
    <tableColumn id="28" xr3:uid="{22D7A177-CCD4-4F7A-B946-D292242C49F1}" name="700m"/>
    <tableColumn id="29" xr3:uid="{2B232B59-AB87-4370-AA9E-596C8665F483}" name="Split 14" dataDxfId="3">
      <calculatedColumnFormula>AB22-Z22</calculatedColumnFormula>
    </tableColumn>
    <tableColumn id="30" xr3:uid="{9D589E90-1B39-4C4B-8E71-71CF216B8501}" name="750m"/>
    <tableColumn id="31" xr3:uid="{5762140C-8021-479B-B149-823A911E16E5}" name="Split 15" dataDxfId="2">
      <calculatedColumnFormula>AD22-AB22</calculatedColumnFormula>
    </tableColumn>
    <tableColumn id="32" xr3:uid="{639B64A7-1E08-4E09-B624-4262F5DC0633}" name="Total tid" dataDxfId="1">
      <calculatedColumnFormula>AD22</calculatedColumnFormula>
    </tableColumn>
    <tableColumn id="33" xr3:uid="{92E9DF6A-2EA8-4911-B6E3-6BF66723EEC8}" name="Poäng" dataDxfId="0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4A0CB-171F-44C1-96EC-29F2688D9F06}" name="Tabell3" displayName="Tabell3" ref="A4:D11" totalsRowShown="0" headerRowDxfId="150">
  <autoFilter ref="A4:D11" xr:uid="{DAF192E3-5365-4230-8CE9-54929F8E9F4E}"/>
  <tableColumns count="4">
    <tableColumn id="1" xr3:uid="{10F4E61A-F02B-47D6-ACE5-74F5EE378BE3}" name="Placering" dataDxfId="149"/>
    <tableColumn id="2" xr3:uid="{3EACE3FF-D668-42D6-A98D-97765BA7A388}" name="Namn" dataDxfId="148"/>
    <tableColumn id="3" xr3:uid="{9AD1EBE9-FC42-47D2-9AD6-5E2D3EADCC5B}" name="Tid" dataDxfId="147"/>
    <tableColumn id="4" xr3:uid="{D76ED5C7-9309-417C-A814-2C559E77A53F}" name="Poäng" dataDxfId="146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B78977-E1F6-49FD-A2AF-9680745F9E62}" name="Tabell4" displayName="Tabell4" ref="A15:D34" totalsRowShown="0" headerRowDxfId="145">
  <autoFilter ref="A15:D34" xr:uid="{1C9D7D58-2F40-47ED-83AD-80BD9525E344}"/>
  <tableColumns count="4">
    <tableColumn id="1" xr3:uid="{0805544F-AF45-42A2-BDD9-5393A5F869CA}" name="Placering"/>
    <tableColumn id="2" xr3:uid="{FBB49D61-48F1-4F81-A22E-AE5B921C16C5}" name="Namn"/>
    <tableColumn id="3" xr3:uid="{B42B6EEB-89BE-42AA-BF69-740EE3838A9B}" name="Tid" dataDxfId="144"/>
    <tableColumn id="4" xr3:uid="{4BB0053B-D23E-462A-944E-76C8D39DDDF2}" name="Poäng" dataDxfId="14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67F429-1F96-4B7A-9BBC-AF4E761C315C}" name="Tabell5" displayName="Tabell5" ref="A17:D40" totalsRowShown="0" headerRowDxfId="142">
  <autoFilter ref="A17:D40" xr:uid="{E743D8A5-05D6-45E9-B4E5-4F555FD31D4B}"/>
  <tableColumns count="4">
    <tableColumn id="1" xr3:uid="{96469B67-C572-47CE-8CEF-B5EF88D89FC2}" name="Placering"/>
    <tableColumn id="2" xr3:uid="{6579E032-2967-4C71-8F9D-CE323DED352D}" name="Namn"/>
    <tableColumn id="3" xr3:uid="{F4962764-EA8F-4967-B7DF-DC4B06ED84CA}" name="Tid" dataDxfId="141"/>
    <tableColumn id="4" xr3:uid="{B880F0A8-7EB4-4991-90E0-38BCC593AF65}" name="Poäng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A5C140-1D87-4D86-99BD-776D9492951E}" name="Tabell6" displayName="Tabell6" ref="A44:B45" totalsRowShown="0">
  <autoFilter ref="A44:B45" xr:uid="{E42F3474-3C21-4355-82C1-A59A28DF4F86}"/>
  <tableColumns count="2">
    <tableColumn id="1" xr3:uid="{24F7D94D-23CC-4386-95AC-EF39E1E4B81B}" name="Namn"/>
    <tableColumn id="2" xr3:uid="{4A363A93-57FC-45F5-922F-71055764CF52}" name="Tid" dataDxfId="14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6410420-7B60-4DC4-ADB3-6A6952A92640}" name="Tabell7" displayName="Tabell7" ref="A4:D13" totalsRowShown="0" headerRowDxfId="139">
  <autoFilter ref="A4:D13" xr:uid="{9F7E12AD-84DC-4EED-B768-2D8F088C1443}"/>
  <tableColumns count="4">
    <tableColumn id="1" xr3:uid="{8E8571E3-EE45-471D-ABCB-8D226C28D12E}" name="Placering"/>
    <tableColumn id="2" xr3:uid="{9A29A0DD-8B8C-401D-B06B-125A10FC4BFF}" name="Namn" dataDxfId="138"/>
    <tableColumn id="3" xr3:uid="{30296591-DC4C-4151-A36E-B6EC6A8D3C37}" name="Tid" dataDxfId="137"/>
    <tableColumn id="4" xr3:uid="{609FC4F4-4F51-4C12-80C7-FCFD55895FB6}" name="Poäng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34653C2-16B8-460D-B0F7-97B9FA054458}" name="Tabell511" displayName="Tabell511" ref="A14:D29" totalsRowShown="0" headerRowDxfId="136">
  <autoFilter ref="A14:D29" xr:uid="{0748AC8E-75F7-4A44-9307-33F4FAAEC2F0}"/>
  <sortState xmlns:xlrd2="http://schemas.microsoft.com/office/spreadsheetml/2017/richdata2" ref="A15:D29">
    <sortCondition ref="C14:C29"/>
  </sortState>
  <tableColumns count="4">
    <tableColumn id="1" xr3:uid="{AF19442D-6623-465F-933C-24E6EFE3E676}" name="Placering"/>
    <tableColumn id="2" xr3:uid="{C8C56F19-0867-47A6-83AD-6EA34DA924F4}" name="Namn"/>
    <tableColumn id="3" xr3:uid="{35BEAFED-5E0E-4729-A39B-48F3153E3B71}" name="Tid" dataDxfId="135"/>
    <tableColumn id="4" xr3:uid="{AEDDB3F5-4A79-43C3-BAA2-F7B7724477C6}" name="Poäng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A7DE99B-5AB1-4F16-B64F-7DAFB643C183}" name="Tabell712" displayName="Tabell712" ref="A4:D10" totalsRowShown="0" headerRowDxfId="134">
  <autoFilter ref="A4:D10" xr:uid="{8A401E57-2891-43A6-9C40-7EF03EB36778}"/>
  <sortState xmlns:xlrd2="http://schemas.microsoft.com/office/spreadsheetml/2017/richdata2" ref="A5:D10">
    <sortCondition ref="C4:C10"/>
  </sortState>
  <tableColumns count="4">
    <tableColumn id="1" xr3:uid="{28784175-CAB3-4A9C-A625-7BADE90FA779}" name="Placering"/>
    <tableColumn id="2" xr3:uid="{00064AC2-1921-4CCB-AF11-CE5548BE2D42}" name="Namn" dataDxfId="133"/>
    <tableColumn id="3" xr3:uid="{18AA8D17-FD05-432A-B214-2FAF25B5DF8B}" name="Tid" dataDxfId="132"/>
    <tableColumn id="4" xr3:uid="{440F6826-4FD7-471A-9692-BDCBCDF0DD09}" name="Poäng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6CEE-2D32-43E0-AF0F-BAE8032F44FB}">
  <dimension ref="A1:K64"/>
  <sheetViews>
    <sheetView tabSelected="1" workbookViewId="0">
      <selection sqref="A1:K1"/>
    </sheetView>
  </sheetViews>
  <sheetFormatPr defaultRowHeight="14.5" x14ac:dyDescent="0.35"/>
  <cols>
    <col min="1" max="1" width="23.08984375" customWidth="1"/>
    <col min="2" max="2" width="15" customWidth="1"/>
    <col min="3" max="3" width="12.453125" bestFit="1" customWidth="1"/>
    <col min="4" max="4" width="16.6328125" bestFit="1" customWidth="1"/>
    <col min="5" max="5" width="10" customWidth="1"/>
    <col min="6" max="6" width="11.1796875" customWidth="1"/>
    <col min="7" max="7" width="17.08984375" customWidth="1"/>
    <col min="8" max="8" width="21.1796875" customWidth="1"/>
    <col min="9" max="9" width="14.26953125" customWidth="1"/>
    <col min="10" max="10" width="10.90625" customWidth="1"/>
    <col min="11" max="11" width="13" bestFit="1" customWidth="1"/>
  </cols>
  <sheetData>
    <row r="1" spans="1:11" ht="22" customHeight="1" x14ac:dyDescent="0.5">
      <c r="A1" s="104" t="s">
        <v>59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4" spans="1:11" x14ac:dyDescent="0.35">
      <c r="A4" t="s">
        <v>0</v>
      </c>
      <c r="B4" t="s">
        <v>63</v>
      </c>
      <c r="C4" t="s">
        <v>62</v>
      </c>
      <c r="D4" t="s">
        <v>25</v>
      </c>
      <c r="E4" t="s">
        <v>61</v>
      </c>
      <c r="F4" t="s">
        <v>64</v>
      </c>
      <c r="G4" t="s">
        <v>60</v>
      </c>
      <c r="H4" t="s">
        <v>313</v>
      </c>
      <c r="I4" t="s">
        <v>323</v>
      </c>
      <c r="J4" t="s">
        <v>321</v>
      </c>
      <c r="K4" t="s">
        <v>26</v>
      </c>
    </row>
    <row r="5" spans="1:11" x14ac:dyDescent="0.35">
      <c r="A5" t="s">
        <v>5</v>
      </c>
      <c r="B5">
        <v>10</v>
      </c>
      <c r="C5">
        <v>10</v>
      </c>
      <c r="D5" s="52" t="s">
        <v>111</v>
      </c>
      <c r="E5">
        <v>6</v>
      </c>
      <c r="F5">
        <v>14</v>
      </c>
      <c r="G5">
        <v>20</v>
      </c>
      <c r="H5">
        <v>10</v>
      </c>
      <c r="I5">
        <v>6</v>
      </c>
      <c r="K5">
        <f>SUM(Tabell1[[#This Row],[1.Duathlon]:[9.Simning]])</f>
        <v>76</v>
      </c>
    </row>
    <row r="6" spans="1:11" x14ac:dyDescent="0.35">
      <c r="A6" t="s">
        <v>52</v>
      </c>
      <c r="B6">
        <v>7</v>
      </c>
      <c r="C6">
        <v>7</v>
      </c>
      <c r="D6">
        <v>10</v>
      </c>
      <c r="E6">
        <v>3</v>
      </c>
      <c r="F6">
        <v>12</v>
      </c>
      <c r="G6">
        <v>12</v>
      </c>
      <c r="H6">
        <v>7</v>
      </c>
      <c r="I6">
        <v>10</v>
      </c>
      <c r="J6">
        <v>5</v>
      </c>
      <c r="K6">
        <f>SUM(Tabell1[[#This Row],[1.Duathlon]:[9.Simning]])</f>
        <v>73</v>
      </c>
    </row>
    <row r="7" spans="1:11" x14ac:dyDescent="0.35">
      <c r="A7" t="s">
        <v>2</v>
      </c>
      <c r="B7">
        <v>6</v>
      </c>
      <c r="C7">
        <v>6</v>
      </c>
      <c r="D7">
        <v>6</v>
      </c>
      <c r="E7">
        <v>7</v>
      </c>
      <c r="F7">
        <v>20</v>
      </c>
      <c r="G7">
        <v>14</v>
      </c>
      <c r="K7" s="40">
        <f>SUM(Tabell1[[#This Row],[1.Duathlon]:[9.Simning]])</f>
        <v>59</v>
      </c>
    </row>
    <row r="8" spans="1:11" x14ac:dyDescent="0.35">
      <c r="A8" t="s">
        <v>3</v>
      </c>
      <c r="B8">
        <v>5</v>
      </c>
      <c r="C8">
        <v>5</v>
      </c>
      <c r="D8">
        <v>7</v>
      </c>
      <c r="F8">
        <v>10</v>
      </c>
      <c r="H8">
        <v>6</v>
      </c>
      <c r="K8" s="40">
        <f>SUM(Tabell1[[#This Row],[1.Duathlon]:[9.Simning]])</f>
        <v>33</v>
      </c>
    </row>
    <row r="9" spans="1:11" x14ac:dyDescent="0.35">
      <c r="A9" t="s">
        <v>6</v>
      </c>
      <c r="B9">
        <v>2</v>
      </c>
      <c r="C9">
        <v>3</v>
      </c>
      <c r="D9">
        <v>2</v>
      </c>
      <c r="E9">
        <v>10</v>
      </c>
      <c r="F9">
        <v>4</v>
      </c>
      <c r="J9">
        <v>10</v>
      </c>
      <c r="K9" s="40">
        <f>SUM(Tabell1[[#This Row],[1.Duathlon]:[9.Simning]])</f>
        <v>31</v>
      </c>
    </row>
    <row r="10" spans="1:11" x14ac:dyDescent="0.35">
      <c r="A10" t="s">
        <v>4</v>
      </c>
      <c r="C10">
        <v>4</v>
      </c>
      <c r="E10">
        <v>4</v>
      </c>
      <c r="F10">
        <v>4</v>
      </c>
      <c r="I10">
        <v>7</v>
      </c>
      <c r="J10">
        <v>7</v>
      </c>
      <c r="K10" s="40">
        <f>SUM(Tabell1[[#This Row],[1.Duathlon]:[9.Simning]])</f>
        <v>26</v>
      </c>
    </row>
    <row r="11" spans="1:11" x14ac:dyDescent="0.35">
      <c r="A11" t="s">
        <v>179</v>
      </c>
      <c r="F11">
        <v>8</v>
      </c>
      <c r="G11">
        <v>10</v>
      </c>
      <c r="K11" s="1">
        <f>SUM(Tabell1[[#This Row],[1.Duathlon]:[9.Simning]])</f>
        <v>18</v>
      </c>
    </row>
    <row r="12" spans="1:11" x14ac:dyDescent="0.35">
      <c r="A12" t="s">
        <v>108</v>
      </c>
      <c r="D12">
        <v>2</v>
      </c>
      <c r="E12">
        <v>5</v>
      </c>
      <c r="F12">
        <v>4</v>
      </c>
      <c r="H12">
        <v>4</v>
      </c>
      <c r="K12" s="1">
        <f>SUM(Tabell1[[#This Row],[1.Duathlon]:[9.Simning]])</f>
        <v>15</v>
      </c>
    </row>
    <row r="13" spans="1:11" s="40" customFormat="1" x14ac:dyDescent="0.35">
      <c r="A13" s="40" t="s">
        <v>106</v>
      </c>
      <c r="D13" s="40">
        <v>4</v>
      </c>
      <c r="H13" s="40">
        <v>5</v>
      </c>
      <c r="J13" s="40">
        <v>4</v>
      </c>
      <c r="K13" s="1">
        <f>SUM(Tabell1[[#This Row],[1.Duathlon]:[9.Simning]])</f>
        <v>13</v>
      </c>
    </row>
    <row r="14" spans="1:11" s="40" customFormat="1" x14ac:dyDescent="0.35">
      <c r="A14" s="40" t="s">
        <v>65</v>
      </c>
      <c r="B14" s="40">
        <v>3</v>
      </c>
      <c r="D14" s="40">
        <v>3</v>
      </c>
      <c r="K14" s="40">
        <f>SUM(Tabell1[[#This Row],[1.Duathlon]:[9.Simning]])</f>
        <v>6</v>
      </c>
    </row>
    <row r="15" spans="1:11" s="40" customFormat="1" x14ac:dyDescent="0.35">
      <c r="A15" s="40" t="s">
        <v>180</v>
      </c>
      <c r="F15" s="40">
        <v>6</v>
      </c>
      <c r="K15" s="1">
        <f>SUM(Tabell1[[#This Row],[1.Duathlon]:[9.Simning]])</f>
        <v>6</v>
      </c>
    </row>
    <row r="16" spans="1:11" s="40" customFormat="1" x14ac:dyDescent="0.35">
      <c r="A16" s="40" t="s">
        <v>357</v>
      </c>
      <c r="J16" s="40">
        <v>6</v>
      </c>
      <c r="K16" s="1">
        <f>SUM(Tabell1[[#This Row],[1.Duathlon]:[9.Simning]])</f>
        <v>6</v>
      </c>
    </row>
    <row r="17" spans="1:11" s="40" customFormat="1" x14ac:dyDescent="0.35">
      <c r="A17" s="40" t="s">
        <v>104</v>
      </c>
      <c r="D17" s="40">
        <v>5</v>
      </c>
      <c r="K17" s="1">
        <f>SUM(Tabell1[[#This Row],[1.Duathlon]:[9.Simning]])</f>
        <v>5</v>
      </c>
    </row>
    <row r="18" spans="1:11" s="40" customFormat="1" x14ac:dyDescent="0.35">
      <c r="A18" s="40" t="s">
        <v>7</v>
      </c>
      <c r="B18" s="40">
        <v>4</v>
      </c>
      <c r="K18" s="40">
        <f>SUM(Tabell1[[#This Row],[1.Duathlon]:[9.Simning]])</f>
        <v>4</v>
      </c>
    </row>
    <row r="19" spans="1:11" s="40" customFormat="1" x14ac:dyDescent="0.35">
      <c r="A19" s="40" t="s">
        <v>181</v>
      </c>
      <c r="F19" s="40">
        <v>4</v>
      </c>
      <c r="K19" s="1">
        <f>SUM(Tabell1[[#This Row],[1.Duathlon]:[9.Simning]])</f>
        <v>4</v>
      </c>
    </row>
    <row r="20" spans="1:11" s="40" customFormat="1" x14ac:dyDescent="0.35">
      <c r="A20" s="40" t="s">
        <v>176</v>
      </c>
      <c r="F20" s="40">
        <v>4</v>
      </c>
      <c r="K20" s="1">
        <f>SUM(Tabell1[[#This Row],[1.Duathlon]:[9.Simning]])</f>
        <v>4</v>
      </c>
    </row>
    <row r="21" spans="1:11" s="40" customFormat="1" x14ac:dyDescent="0.35">
      <c r="A21" s="40" t="s">
        <v>67</v>
      </c>
      <c r="C21" s="40">
        <v>3</v>
      </c>
      <c r="K21" s="1">
        <f>SUM(Tabell1[[#This Row],[1.Duathlon]:[9.Simning]])</f>
        <v>3</v>
      </c>
    </row>
    <row r="24" spans="1:11" x14ac:dyDescent="0.35">
      <c r="A24" t="s">
        <v>8</v>
      </c>
      <c r="B24" s="6" t="s">
        <v>63</v>
      </c>
      <c r="C24" s="6" t="s">
        <v>62</v>
      </c>
      <c r="D24" s="6" t="s">
        <v>25</v>
      </c>
      <c r="E24" s="6" t="s">
        <v>61</v>
      </c>
      <c r="F24" s="6" t="s">
        <v>64</v>
      </c>
      <c r="G24" s="6" t="s">
        <v>60</v>
      </c>
      <c r="H24" s="40" t="s">
        <v>313</v>
      </c>
      <c r="I24" s="40" t="s">
        <v>323</v>
      </c>
      <c r="J24" s="6" t="s">
        <v>322</v>
      </c>
      <c r="K24" s="6" t="s">
        <v>26</v>
      </c>
    </row>
    <row r="25" spans="1:11" x14ac:dyDescent="0.35">
      <c r="A25" t="s">
        <v>20</v>
      </c>
      <c r="B25">
        <v>10</v>
      </c>
      <c r="C25">
        <v>10</v>
      </c>
      <c r="D25">
        <v>10</v>
      </c>
      <c r="E25">
        <v>7</v>
      </c>
      <c r="F25">
        <v>20</v>
      </c>
      <c r="G25">
        <v>20</v>
      </c>
      <c r="H25">
        <v>10</v>
      </c>
      <c r="J25">
        <v>6</v>
      </c>
      <c r="K25" s="6">
        <f>SUM(Tabell2[[#This Row],[1.Duathlon]:[9. Simning]])</f>
        <v>93</v>
      </c>
    </row>
    <row r="26" spans="1:11" x14ac:dyDescent="0.35">
      <c r="A26" t="s">
        <v>12</v>
      </c>
      <c r="B26">
        <v>7</v>
      </c>
      <c r="C26">
        <v>5</v>
      </c>
      <c r="D26">
        <v>6</v>
      </c>
      <c r="E26">
        <v>2</v>
      </c>
      <c r="F26" s="65">
        <v>10</v>
      </c>
      <c r="G26">
        <v>14</v>
      </c>
      <c r="H26">
        <v>6</v>
      </c>
      <c r="J26">
        <v>2</v>
      </c>
      <c r="K26" s="6">
        <f>SUM(Tabell2[[#This Row],[1.Duathlon]:[9. Simning]])</f>
        <v>52</v>
      </c>
    </row>
    <row r="27" spans="1:11" x14ac:dyDescent="0.35">
      <c r="A27" t="s">
        <v>9</v>
      </c>
      <c r="B27">
        <v>6</v>
      </c>
      <c r="C27">
        <v>2</v>
      </c>
      <c r="D27">
        <v>3</v>
      </c>
      <c r="E27">
        <v>3</v>
      </c>
      <c r="F27">
        <v>12</v>
      </c>
      <c r="G27">
        <v>10</v>
      </c>
      <c r="H27">
        <v>5</v>
      </c>
      <c r="I27">
        <v>4</v>
      </c>
      <c r="J27">
        <v>3</v>
      </c>
      <c r="K27" s="6">
        <f>SUM(Tabell2[[#This Row],[1.Duathlon]:[9. Simning]])</f>
        <v>48</v>
      </c>
    </row>
    <row r="28" spans="1:11" x14ac:dyDescent="0.35">
      <c r="A28" s="40" t="s">
        <v>115</v>
      </c>
      <c r="D28">
        <v>7</v>
      </c>
      <c r="F28">
        <v>14</v>
      </c>
      <c r="G28">
        <v>12</v>
      </c>
      <c r="I28">
        <v>10</v>
      </c>
      <c r="K28" s="6">
        <f>SUM(Tabell2[[#This Row],[1.Duathlon]:[9. Simning]])</f>
        <v>43</v>
      </c>
    </row>
    <row r="29" spans="1:11" x14ac:dyDescent="0.35">
      <c r="A29" t="s">
        <v>127</v>
      </c>
      <c r="D29">
        <v>2</v>
      </c>
      <c r="E29">
        <v>2</v>
      </c>
      <c r="F29">
        <v>4</v>
      </c>
      <c r="G29">
        <v>4</v>
      </c>
      <c r="H29">
        <v>4</v>
      </c>
      <c r="I29">
        <v>7</v>
      </c>
      <c r="J29">
        <v>2</v>
      </c>
      <c r="K29" s="6">
        <f>SUM(Tabell2[[#This Row],[1.Duathlon]:[9. Simning]])</f>
        <v>25</v>
      </c>
    </row>
    <row r="30" spans="1:11" x14ac:dyDescent="0.35">
      <c r="A30" s="40" t="s">
        <v>155</v>
      </c>
      <c r="E30">
        <v>10</v>
      </c>
      <c r="F30">
        <v>4</v>
      </c>
      <c r="J30">
        <v>10</v>
      </c>
      <c r="K30" s="6">
        <f>SUM(Tabell2[[#This Row],[1.Duathlon]:[9. Simning]])</f>
        <v>24</v>
      </c>
    </row>
    <row r="31" spans="1:11" x14ac:dyDescent="0.35">
      <c r="A31" s="40" t="s">
        <v>70</v>
      </c>
      <c r="C31">
        <v>2</v>
      </c>
      <c r="D31">
        <v>2</v>
      </c>
      <c r="E31">
        <v>6</v>
      </c>
      <c r="F31">
        <v>4</v>
      </c>
      <c r="G31">
        <v>4</v>
      </c>
      <c r="J31">
        <v>4</v>
      </c>
      <c r="K31" s="6">
        <f>SUM(Tabell2[[#This Row],[1.Duathlon]:[9. Simning]])</f>
        <v>22</v>
      </c>
    </row>
    <row r="32" spans="1:11" x14ac:dyDescent="0.35">
      <c r="A32" s="40" t="s">
        <v>24</v>
      </c>
      <c r="B32">
        <v>5</v>
      </c>
      <c r="C32">
        <v>2</v>
      </c>
      <c r="D32">
        <v>2</v>
      </c>
      <c r="E32">
        <v>4</v>
      </c>
      <c r="F32">
        <v>4</v>
      </c>
      <c r="G32">
        <v>4</v>
      </c>
      <c r="K32" s="6">
        <f>SUM(Tabell2[[#This Row],[1.Duathlon]:[9. Simning]])</f>
        <v>21</v>
      </c>
    </row>
    <row r="33" spans="1:11" x14ac:dyDescent="0.35">
      <c r="A33" s="50" t="s">
        <v>118</v>
      </c>
      <c r="D33">
        <v>5</v>
      </c>
      <c r="F33">
        <v>6</v>
      </c>
      <c r="G33">
        <v>6</v>
      </c>
      <c r="K33" s="6">
        <f>SUM(Tabell2[[#This Row],[1.Duathlon]:[9. Simning]])</f>
        <v>17</v>
      </c>
    </row>
    <row r="34" spans="1:11" x14ac:dyDescent="0.35">
      <c r="A34" s="40" t="s">
        <v>68</v>
      </c>
      <c r="C34">
        <v>2</v>
      </c>
      <c r="E34">
        <v>2</v>
      </c>
      <c r="F34">
        <v>4</v>
      </c>
      <c r="H34">
        <v>7</v>
      </c>
      <c r="J34">
        <v>2</v>
      </c>
      <c r="K34" s="6">
        <f>SUM(Tabell2[[#This Row],[1.Duathlon]:[9. Simning]])</f>
        <v>17</v>
      </c>
    </row>
    <row r="35" spans="1:11" x14ac:dyDescent="0.35">
      <c r="A35" s="40" t="s">
        <v>10</v>
      </c>
      <c r="C35">
        <v>2</v>
      </c>
      <c r="D35">
        <v>2</v>
      </c>
      <c r="F35">
        <v>4</v>
      </c>
      <c r="G35">
        <v>8</v>
      </c>
      <c r="K35" s="6">
        <f>SUM(Tabell2[[#This Row],[1.Duathlon]:[9. Simning]])</f>
        <v>16</v>
      </c>
    </row>
    <row r="36" spans="1:11" x14ac:dyDescent="0.35">
      <c r="A36" s="40" t="s">
        <v>11</v>
      </c>
      <c r="C36">
        <v>7</v>
      </c>
      <c r="F36">
        <v>8</v>
      </c>
      <c r="K36" s="6">
        <f>SUM(Tabell2[[#This Row],[1.Duathlon]:[9. Simning]])</f>
        <v>15</v>
      </c>
    </row>
    <row r="37" spans="1:11" x14ac:dyDescent="0.35">
      <c r="A37" t="s">
        <v>14</v>
      </c>
      <c r="B37">
        <v>3</v>
      </c>
      <c r="D37">
        <v>2</v>
      </c>
      <c r="F37">
        <v>4</v>
      </c>
      <c r="G37">
        <v>4</v>
      </c>
      <c r="K37" s="6">
        <f>SUM(Tabell2[[#This Row],[1.Duathlon]:[9. Simning]])</f>
        <v>13</v>
      </c>
    </row>
    <row r="38" spans="1:11" x14ac:dyDescent="0.35">
      <c r="A38" t="s">
        <v>132</v>
      </c>
      <c r="D38">
        <v>2</v>
      </c>
      <c r="E38">
        <v>5</v>
      </c>
      <c r="I38">
        <v>6</v>
      </c>
      <c r="K38" s="6">
        <f>SUM(Tabell2[[#This Row],[1.Duathlon]:[9. Simning]])</f>
        <v>13</v>
      </c>
    </row>
    <row r="39" spans="1:11" x14ac:dyDescent="0.35">
      <c r="A39" t="s">
        <v>13</v>
      </c>
      <c r="C39">
        <v>6</v>
      </c>
      <c r="D39">
        <v>2</v>
      </c>
      <c r="F39">
        <v>4</v>
      </c>
      <c r="K39" s="6">
        <f>SUM(Tabell2[[#This Row],[1.Duathlon]:[9. Simning]])</f>
        <v>12</v>
      </c>
    </row>
    <row r="40" spans="1:11" x14ac:dyDescent="0.35">
      <c r="A40" s="40" t="s">
        <v>22</v>
      </c>
      <c r="C40">
        <v>4</v>
      </c>
      <c r="D40">
        <v>2</v>
      </c>
      <c r="F40">
        <v>4</v>
      </c>
      <c r="J40">
        <v>2</v>
      </c>
      <c r="K40" s="6">
        <f>SUM(Tabell2[[#This Row],[1.Duathlon]:[9. Simning]])</f>
        <v>12</v>
      </c>
    </row>
    <row r="41" spans="1:11" x14ac:dyDescent="0.35">
      <c r="A41" t="s">
        <v>76</v>
      </c>
      <c r="C41">
        <v>2</v>
      </c>
      <c r="F41">
        <v>4</v>
      </c>
      <c r="G41">
        <v>4</v>
      </c>
      <c r="K41" s="6">
        <f>SUM(Tabell2[[#This Row],[1.Duathlon]:[9. Simning]])</f>
        <v>10</v>
      </c>
    </row>
    <row r="42" spans="1:11" x14ac:dyDescent="0.35">
      <c r="A42" t="s">
        <v>55</v>
      </c>
      <c r="B42">
        <v>2</v>
      </c>
      <c r="D42">
        <v>2</v>
      </c>
      <c r="F42">
        <v>4</v>
      </c>
      <c r="J42">
        <v>2</v>
      </c>
      <c r="K42" s="6">
        <f>SUM(Tabell2[[#This Row],[1.Duathlon]:[9. Simning]])</f>
        <v>10</v>
      </c>
    </row>
    <row r="43" spans="1:11" x14ac:dyDescent="0.35">
      <c r="A43" t="s">
        <v>130</v>
      </c>
      <c r="D43">
        <v>2</v>
      </c>
      <c r="E43">
        <v>2</v>
      </c>
      <c r="J43">
        <v>5</v>
      </c>
      <c r="K43" s="6">
        <f>SUM(Tabell2[[#This Row],[1.Duathlon]:[9. Simning]])</f>
        <v>9</v>
      </c>
    </row>
    <row r="44" spans="1:11" x14ac:dyDescent="0.35">
      <c r="A44" s="40" t="s">
        <v>49</v>
      </c>
      <c r="B44">
        <v>4</v>
      </c>
      <c r="C44">
        <v>2</v>
      </c>
      <c r="D44">
        <v>2</v>
      </c>
      <c r="K44" s="6">
        <f>SUM(Tabell2[[#This Row],[1.Duathlon]:[9. Simning]])</f>
        <v>8</v>
      </c>
    </row>
    <row r="45" spans="1:11" x14ac:dyDescent="0.35">
      <c r="A45" t="s">
        <v>135</v>
      </c>
      <c r="D45">
        <v>2</v>
      </c>
      <c r="E45">
        <v>2</v>
      </c>
      <c r="F45">
        <v>4</v>
      </c>
      <c r="K45" s="6">
        <f>SUM(Tabell2[[#This Row],[1.Duathlon]:[9. Simning]])</f>
        <v>8</v>
      </c>
    </row>
    <row r="46" spans="1:11" x14ac:dyDescent="0.35">
      <c r="A46" t="s">
        <v>53</v>
      </c>
      <c r="C46">
        <v>2</v>
      </c>
      <c r="D46">
        <v>2</v>
      </c>
      <c r="F46">
        <v>4</v>
      </c>
      <c r="K46" s="6">
        <f>SUM(Tabell2[[#This Row],[1.Duathlon]:[9. Simning]])</f>
        <v>8</v>
      </c>
    </row>
    <row r="47" spans="1:11" x14ac:dyDescent="0.35">
      <c r="A47" s="40" t="s">
        <v>15</v>
      </c>
      <c r="C47">
        <v>2</v>
      </c>
      <c r="D47">
        <v>2</v>
      </c>
      <c r="F47">
        <v>4</v>
      </c>
      <c r="K47">
        <f>SUM(Tabell2[[#This Row],[1.Duathlon]:[9. Simning]])</f>
        <v>8</v>
      </c>
    </row>
    <row r="48" spans="1:11" x14ac:dyDescent="0.35">
      <c r="A48" s="40" t="s">
        <v>340</v>
      </c>
      <c r="J48">
        <v>7</v>
      </c>
      <c r="K48">
        <f>SUM(Tabell2[[#This Row],[1.Duathlon]:[9. Simning]])</f>
        <v>7</v>
      </c>
    </row>
    <row r="49" spans="1:11" x14ac:dyDescent="0.35">
      <c r="A49" s="40" t="s">
        <v>120</v>
      </c>
      <c r="D49">
        <v>4</v>
      </c>
      <c r="E49">
        <v>2</v>
      </c>
      <c r="K49">
        <f>SUM(Tabell2[[#This Row],[1.Duathlon]:[9. Simning]])</f>
        <v>6</v>
      </c>
    </row>
    <row r="50" spans="1:11" x14ac:dyDescent="0.35">
      <c r="A50" t="s">
        <v>139</v>
      </c>
      <c r="D50">
        <v>2</v>
      </c>
      <c r="F50">
        <v>4</v>
      </c>
      <c r="K50">
        <f>SUM(Tabell2[[#This Row],[1.Duathlon]:[9. Simning]])</f>
        <v>6</v>
      </c>
    </row>
    <row r="51" spans="1:11" x14ac:dyDescent="0.35">
      <c r="A51" t="s">
        <v>171</v>
      </c>
      <c r="E51">
        <v>2</v>
      </c>
      <c r="F51">
        <v>4</v>
      </c>
      <c r="K51">
        <f>SUM(Tabell2[[#This Row],[1.Duathlon]:[9. Simning]])</f>
        <v>6</v>
      </c>
    </row>
    <row r="52" spans="1:11" x14ac:dyDescent="0.35">
      <c r="A52" t="s">
        <v>168</v>
      </c>
      <c r="E52">
        <v>2</v>
      </c>
      <c r="F52">
        <v>4</v>
      </c>
      <c r="K52">
        <f>SUM(Tabell2[[#This Row],[1.Duathlon]:[9. Simning]])</f>
        <v>6</v>
      </c>
    </row>
    <row r="53" spans="1:11" x14ac:dyDescent="0.35">
      <c r="A53" t="s">
        <v>73</v>
      </c>
      <c r="C53">
        <v>3</v>
      </c>
      <c r="D53">
        <v>2</v>
      </c>
      <c r="K53">
        <f>SUM(Tabell2[[#This Row],[1.Duathlon]:[9. Simning]])</f>
        <v>5</v>
      </c>
    </row>
    <row r="54" spans="1:11" x14ac:dyDescent="0.35">
      <c r="A54" t="s">
        <v>75</v>
      </c>
      <c r="C54">
        <v>2</v>
      </c>
      <c r="H54">
        <v>3</v>
      </c>
      <c r="K54">
        <f>SUM(Tabell2[[#This Row],[1.Duathlon]:[9. Simning]])</f>
        <v>5</v>
      </c>
    </row>
    <row r="55" spans="1:11" x14ac:dyDescent="0.35">
      <c r="A55" t="s">
        <v>141</v>
      </c>
      <c r="D55">
        <v>2</v>
      </c>
      <c r="I55">
        <v>3</v>
      </c>
      <c r="K55">
        <f>SUM(Tabell2[[#This Row],[1.Duathlon]:[9. Simning]])</f>
        <v>5</v>
      </c>
    </row>
    <row r="56" spans="1:11" x14ac:dyDescent="0.35">
      <c r="A56" t="s">
        <v>318</v>
      </c>
      <c r="I56">
        <v>5</v>
      </c>
      <c r="K56">
        <f>SUM(Tabell2[[#This Row],[1.Duathlon]:[9. Simning]])</f>
        <v>5</v>
      </c>
    </row>
    <row r="57" spans="1:11" x14ac:dyDescent="0.35">
      <c r="A57" t="s">
        <v>182</v>
      </c>
      <c r="F57">
        <v>4</v>
      </c>
      <c r="K57">
        <f>SUM(Tabell2[[#This Row],[1.Duathlon]:[9. Simning]])</f>
        <v>4</v>
      </c>
    </row>
    <row r="58" spans="1:11" x14ac:dyDescent="0.35">
      <c r="A58" t="s">
        <v>184</v>
      </c>
      <c r="F58">
        <v>4</v>
      </c>
      <c r="K58">
        <f>SUM(Tabell2[[#This Row],[1.Duathlon]:[9. Simning]])</f>
        <v>4</v>
      </c>
    </row>
    <row r="59" spans="1:11" x14ac:dyDescent="0.35">
      <c r="A59" t="s">
        <v>185</v>
      </c>
      <c r="F59">
        <v>4</v>
      </c>
      <c r="K59">
        <f>SUM(Tabell2[[#This Row],[1.Duathlon]:[9. Simning]])</f>
        <v>4</v>
      </c>
    </row>
    <row r="60" spans="1:11" x14ac:dyDescent="0.35">
      <c r="A60" t="s">
        <v>166</v>
      </c>
      <c r="E60">
        <v>2</v>
      </c>
      <c r="K60">
        <f>SUM(Tabell2[[#This Row],[1.Duathlon]:[9. Simning]])</f>
        <v>2</v>
      </c>
    </row>
    <row r="61" spans="1:11" x14ac:dyDescent="0.35">
      <c r="A61" t="s">
        <v>69</v>
      </c>
      <c r="C61">
        <v>2</v>
      </c>
      <c r="K61">
        <f>SUM(Tabell2[[#This Row],[1.Duathlon]:[9. Simning]])</f>
        <v>2</v>
      </c>
    </row>
    <row r="62" spans="1:11" x14ac:dyDescent="0.35">
      <c r="A62" t="s">
        <v>72</v>
      </c>
      <c r="C62">
        <v>2</v>
      </c>
      <c r="K62">
        <f>SUM(Tabell2[[#This Row],[1.Duathlon]:[9. Simning]])</f>
        <v>2</v>
      </c>
    </row>
    <row r="63" spans="1:11" x14ac:dyDescent="0.35">
      <c r="A63" t="s">
        <v>74</v>
      </c>
      <c r="C63">
        <v>2</v>
      </c>
      <c r="K63">
        <f>SUM(Tabell2[[#This Row],[1.Duathlon]:[9. Simning]])</f>
        <v>2</v>
      </c>
    </row>
    <row r="64" spans="1:11" s="40" customFormat="1" x14ac:dyDescent="0.35">
      <c r="A64" s="40" t="s">
        <v>66</v>
      </c>
      <c r="B64" s="40">
        <v>2</v>
      </c>
      <c r="K64" s="40">
        <f>SUM(Tabell2[[#This Row],[1.Duathlon]:[9. Simning]])</f>
        <v>2</v>
      </c>
    </row>
  </sheetData>
  <mergeCells count="1">
    <mergeCell ref="A1:K1"/>
  </mergeCells>
  <conditionalFormatting sqref="A25:K64 A5:K21">
    <cfRule type="cellIs" dxfId="171" priority="25" operator="equal">
      <formula>0</formula>
    </cfRule>
  </conditionalFormatting>
  <conditionalFormatting sqref="A24">
    <cfRule type="cellIs" dxfId="170" priority="24" operator="equal">
      <formula>0</formula>
    </cfRule>
  </conditionalFormatting>
  <conditionalFormatting sqref="J4">
    <cfRule type="cellIs" dxfId="169" priority="23" operator="equal">
      <formula>0</formula>
    </cfRule>
  </conditionalFormatting>
  <conditionalFormatting sqref="H4">
    <cfRule type="cellIs" dxfId="168" priority="22" operator="equal">
      <formula>0</formula>
    </cfRule>
  </conditionalFormatting>
  <conditionalFormatting sqref="G4">
    <cfRule type="cellIs" dxfId="167" priority="21" operator="equal">
      <formula>0</formula>
    </cfRule>
  </conditionalFormatting>
  <conditionalFormatting sqref="F4">
    <cfRule type="cellIs" dxfId="166" priority="20" operator="equal">
      <formula>0</formula>
    </cfRule>
  </conditionalFormatting>
  <conditionalFormatting sqref="E4">
    <cfRule type="cellIs" dxfId="165" priority="19" operator="equal">
      <formula>0</formula>
    </cfRule>
  </conditionalFormatting>
  <conditionalFormatting sqref="C4">
    <cfRule type="cellIs" dxfId="164" priority="18" operator="equal">
      <formula>0</formula>
    </cfRule>
  </conditionalFormatting>
  <conditionalFormatting sqref="D4">
    <cfRule type="cellIs" dxfId="163" priority="17" operator="equal">
      <formula>0</formula>
    </cfRule>
  </conditionalFormatting>
  <conditionalFormatting sqref="B4">
    <cfRule type="cellIs" dxfId="162" priority="16" operator="equal">
      <formula>0</formula>
    </cfRule>
  </conditionalFormatting>
  <conditionalFormatting sqref="I4">
    <cfRule type="cellIs" dxfId="161" priority="15" operator="equal">
      <formula>0</formula>
    </cfRule>
  </conditionalFormatting>
  <conditionalFormatting sqref="J24">
    <cfRule type="cellIs" dxfId="160" priority="13" operator="equal">
      <formula>0</formula>
    </cfRule>
  </conditionalFormatting>
  <conditionalFormatting sqref="G24">
    <cfRule type="cellIs" dxfId="159" priority="11" operator="equal">
      <formula>0</formula>
    </cfRule>
  </conditionalFormatting>
  <conditionalFormatting sqref="F24">
    <cfRule type="cellIs" dxfId="158" priority="10" operator="equal">
      <formula>0</formula>
    </cfRule>
  </conditionalFormatting>
  <conditionalFormatting sqref="E24">
    <cfRule type="cellIs" dxfId="157" priority="9" operator="equal">
      <formula>0</formula>
    </cfRule>
  </conditionalFormatting>
  <conditionalFormatting sqref="C24">
    <cfRule type="cellIs" dxfId="156" priority="8" operator="equal">
      <formula>0</formula>
    </cfRule>
  </conditionalFormatting>
  <conditionalFormatting sqref="D24">
    <cfRule type="cellIs" dxfId="155" priority="7" operator="equal">
      <formula>0</formula>
    </cfRule>
  </conditionalFormatting>
  <conditionalFormatting sqref="B24">
    <cfRule type="cellIs" dxfId="154" priority="6" operator="equal">
      <formula>0</formula>
    </cfRule>
  </conditionalFormatting>
  <conditionalFormatting sqref="H24">
    <cfRule type="cellIs" dxfId="153" priority="2" operator="equal">
      <formula>0</formula>
    </cfRule>
  </conditionalFormatting>
  <conditionalFormatting sqref="I24">
    <cfRule type="cellIs" dxfId="152" priority="1" operator="equal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252C-1A72-4535-BB23-CCB5BF650300}">
  <dimension ref="A1:AG29"/>
  <sheetViews>
    <sheetView workbookViewId="0">
      <selection activeCell="AJ19" sqref="AJ19"/>
    </sheetView>
  </sheetViews>
  <sheetFormatPr defaultRowHeight="14.5" x14ac:dyDescent="0.35"/>
  <cols>
    <col min="1" max="1" width="27.6328125" customWidth="1"/>
    <col min="2" max="2" width="6.7265625" hidden="1" customWidth="1"/>
    <col min="3" max="3" width="6.7265625" style="40" bestFit="1" customWidth="1"/>
    <col min="4" max="4" width="0.453125" hidden="1" customWidth="1"/>
    <col min="5" max="5" width="8.1796875" style="40" bestFit="1" customWidth="1"/>
    <col min="6" max="6" width="7.7265625" hidden="1" customWidth="1"/>
    <col min="7" max="7" width="8.1796875" style="40" bestFit="1" customWidth="1"/>
    <col min="8" max="8" width="7.7265625" hidden="1" customWidth="1"/>
    <col min="9" max="9" width="8.1796875" style="40" bestFit="1" customWidth="1"/>
    <col min="10" max="10" width="7.7265625" hidden="1" customWidth="1"/>
    <col min="11" max="11" width="8.1796875" style="40" bestFit="1" customWidth="1"/>
    <col min="12" max="12" width="7.7265625" hidden="1" customWidth="1"/>
    <col min="13" max="13" width="8.1796875" style="40" bestFit="1" customWidth="1"/>
    <col min="14" max="14" width="7.7265625" hidden="1" customWidth="1"/>
    <col min="15" max="15" width="8.1796875" style="40" bestFit="1" customWidth="1"/>
    <col min="16" max="16" width="7.7265625" hidden="1" customWidth="1"/>
    <col min="17" max="17" width="8.1796875" style="40" bestFit="1" customWidth="1"/>
    <col min="18" max="18" width="7.7265625" hidden="1" customWidth="1"/>
    <col min="19" max="19" width="8.1796875" style="40" bestFit="1" customWidth="1"/>
    <col min="20" max="20" width="7.7265625" hidden="1" customWidth="1"/>
    <col min="21" max="21" width="9.1796875" style="40" bestFit="1" customWidth="1"/>
    <col min="22" max="22" width="7.7265625" hidden="1" customWidth="1"/>
    <col min="23" max="23" width="9.1796875" style="40" bestFit="1" customWidth="1"/>
    <col min="24" max="24" width="7.7265625" hidden="1" customWidth="1"/>
    <col min="25" max="25" width="9.1796875" style="40" bestFit="1" customWidth="1"/>
    <col min="26" max="26" width="7.7265625" hidden="1" customWidth="1"/>
    <col min="27" max="27" width="9.1796875" style="40" bestFit="1" customWidth="1"/>
    <col min="28" max="28" width="7.7265625" hidden="1" customWidth="1"/>
    <col min="29" max="29" width="9.1796875" style="40" bestFit="1" customWidth="1"/>
    <col min="30" max="30" width="7.7265625" hidden="1" customWidth="1"/>
    <col min="31" max="31" width="9.1796875" style="40" bestFit="1" customWidth="1"/>
    <col min="32" max="32" width="14.453125" customWidth="1"/>
    <col min="33" max="33" width="14.90625" customWidth="1"/>
  </cols>
  <sheetData>
    <row r="1" spans="1:33" ht="21" x14ac:dyDescent="0.5">
      <c r="A1" s="104" t="s">
        <v>315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78"/>
    </row>
    <row r="3" spans="1:33" x14ac:dyDescent="0.35">
      <c r="A3" s="43" t="s">
        <v>8</v>
      </c>
    </row>
    <row r="4" spans="1:33" x14ac:dyDescent="0.35">
      <c r="A4" s="43" t="s">
        <v>17</v>
      </c>
      <c r="B4" s="102" t="s">
        <v>324</v>
      </c>
      <c r="C4" s="102" t="s">
        <v>339</v>
      </c>
      <c r="D4" s="102" t="s">
        <v>325</v>
      </c>
      <c r="E4" s="102" t="s">
        <v>341</v>
      </c>
      <c r="F4" s="102" t="s">
        <v>326</v>
      </c>
      <c r="G4" s="102" t="s">
        <v>342</v>
      </c>
      <c r="H4" s="102" t="s">
        <v>327</v>
      </c>
      <c r="I4" s="102" t="s">
        <v>343</v>
      </c>
      <c r="J4" s="102" t="s">
        <v>328</v>
      </c>
      <c r="K4" s="102" t="s">
        <v>344</v>
      </c>
      <c r="L4" s="102" t="s">
        <v>329</v>
      </c>
      <c r="M4" s="102" t="s">
        <v>345</v>
      </c>
      <c r="N4" s="102" t="s">
        <v>330</v>
      </c>
      <c r="O4" s="102" t="s">
        <v>346</v>
      </c>
      <c r="P4" s="102" t="s">
        <v>331</v>
      </c>
      <c r="Q4" s="102" t="s">
        <v>347</v>
      </c>
      <c r="R4" s="102" t="s">
        <v>332</v>
      </c>
      <c r="S4" s="102" t="s">
        <v>348</v>
      </c>
      <c r="T4" s="102" t="s">
        <v>333</v>
      </c>
      <c r="U4" s="102" t="s">
        <v>349</v>
      </c>
      <c r="V4" s="102" t="s">
        <v>334</v>
      </c>
      <c r="W4" s="102" t="s">
        <v>350</v>
      </c>
      <c r="X4" s="102" t="s">
        <v>335</v>
      </c>
      <c r="Y4" s="102" t="s">
        <v>351</v>
      </c>
      <c r="Z4" s="102" t="s">
        <v>336</v>
      </c>
      <c r="AA4" s="102" t="s">
        <v>352</v>
      </c>
      <c r="AB4" s="102" t="s">
        <v>337</v>
      </c>
      <c r="AC4" s="102" t="s">
        <v>353</v>
      </c>
      <c r="AD4" s="102" t="s">
        <v>338</v>
      </c>
      <c r="AE4" s="102" t="s">
        <v>354</v>
      </c>
      <c r="AF4" s="102" t="s">
        <v>317</v>
      </c>
      <c r="AG4" s="102" t="s">
        <v>1</v>
      </c>
    </row>
    <row r="5" spans="1:33" x14ac:dyDescent="0.35">
      <c r="A5" t="s">
        <v>361</v>
      </c>
      <c r="B5" s="4">
        <v>3.7037037037037035E-4</v>
      </c>
      <c r="C5" s="4">
        <f>B5</f>
        <v>3.7037037037037035E-4</v>
      </c>
      <c r="D5" s="4">
        <v>7.6388888888888893E-4</v>
      </c>
      <c r="E5" s="4">
        <f>D5-C5</f>
        <v>3.9351851851851858E-4</v>
      </c>
      <c r="F5" s="4">
        <v>1.1921296296296296E-3</v>
      </c>
      <c r="G5" s="4">
        <f>F5-D5</f>
        <v>4.2824074074074064E-4</v>
      </c>
      <c r="H5" s="4">
        <v>1.6087962962962963E-3</v>
      </c>
      <c r="I5" s="4">
        <f>H5-F5</f>
        <v>4.1666666666666675E-4</v>
      </c>
      <c r="J5" s="4">
        <v>2.0254629629629629E-3</v>
      </c>
      <c r="K5" s="4">
        <f>J5-H5</f>
        <v>4.1666666666666653E-4</v>
      </c>
      <c r="L5" s="4">
        <v>2.4537037037037036E-3</v>
      </c>
      <c r="M5" s="4">
        <f>L5-J5</f>
        <v>4.2824074074074075E-4</v>
      </c>
      <c r="N5" s="4">
        <v>2.8703703703703708E-3</v>
      </c>
      <c r="O5" s="4">
        <f>N5-L5</f>
        <v>4.1666666666666718E-4</v>
      </c>
      <c r="P5" s="4">
        <v>3.2870370370370367E-3</v>
      </c>
      <c r="Q5" s="4">
        <f>P5-N5</f>
        <v>4.1666666666666588E-4</v>
      </c>
      <c r="R5" s="4">
        <v>3.7037037037037034E-3</v>
      </c>
      <c r="S5" s="4">
        <f>R5-P5</f>
        <v>4.1666666666666675E-4</v>
      </c>
      <c r="T5" s="4">
        <v>4.1203703703703706E-3</v>
      </c>
      <c r="U5" s="4">
        <f>T5-R5</f>
        <v>4.1666666666666718E-4</v>
      </c>
      <c r="V5" s="4">
        <v>4.5370370370370365E-3</v>
      </c>
      <c r="W5" s="4">
        <f>V5-T5</f>
        <v>4.1666666666666588E-4</v>
      </c>
      <c r="X5" s="4">
        <v>4.9537037037037041E-3</v>
      </c>
      <c r="Y5" s="4">
        <f>X5-V5</f>
        <v>4.1666666666666761E-4</v>
      </c>
      <c r="Z5" s="4">
        <v>5.3819444444444453E-3</v>
      </c>
      <c r="AA5" s="4">
        <f>Z5-X5</f>
        <v>4.2824074074074119E-4</v>
      </c>
      <c r="AB5" s="4">
        <v>5.7986111111111112E-3</v>
      </c>
      <c r="AC5" s="4">
        <f>AB5-Z5</f>
        <v>4.1666666666666588E-4</v>
      </c>
      <c r="AD5" s="4">
        <v>6.1805555555555563E-3</v>
      </c>
      <c r="AE5" s="4">
        <f>AD5-AB5</f>
        <v>3.8194444444444517E-4</v>
      </c>
      <c r="AF5" s="4">
        <f>AD5</f>
        <v>6.1805555555555563E-3</v>
      </c>
      <c r="AG5" s="103" t="s">
        <v>362</v>
      </c>
    </row>
    <row r="6" spans="1:33" x14ac:dyDescent="0.35">
      <c r="A6" t="s">
        <v>155</v>
      </c>
      <c r="B6" s="4">
        <v>4.2824074074074075E-4</v>
      </c>
      <c r="C6" s="4">
        <f>B6</f>
        <v>4.2824074074074075E-4</v>
      </c>
      <c r="D6" s="4">
        <v>9.1435185185185185E-4</v>
      </c>
      <c r="E6" s="4">
        <f>D6-C6</f>
        <v>4.861111111111111E-4</v>
      </c>
      <c r="F6" s="4">
        <v>1.3773148148148147E-3</v>
      </c>
      <c r="G6" s="4">
        <f>F6-D6</f>
        <v>4.6296296296296287E-4</v>
      </c>
      <c r="H6" s="4">
        <v>1.8634259259259261E-3</v>
      </c>
      <c r="I6" s="4">
        <f>H6-F6</f>
        <v>4.8611111111111142E-4</v>
      </c>
      <c r="J6" s="4">
        <v>2.3611111111111111E-3</v>
      </c>
      <c r="K6" s="4">
        <f>J6-H6</f>
        <v>4.9768518518518499E-4</v>
      </c>
      <c r="L6" s="4">
        <v>3.0787037037037037E-3</v>
      </c>
      <c r="M6" s="4">
        <f>L6-J6</f>
        <v>7.1759259259259259E-4</v>
      </c>
      <c r="N6" s="4">
        <v>3.3333333333333335E-3</v>
      </c>
      <c r="O6" s="4">
        <f>N6-L6</f>
        <v>2.5462962962962982E-4</v>
      </c>
      <c r="P6" s="4">
        <v>3.8194444444444443E-3</v>
      </c>
      <c r="Q6" s="4">
        <f>P6-N6</f>
        <v>4.8611111111111077E-4</v>
      </c>
      <c r="R6" s="4">
        <v>4.3055555555555555E-3</v>
      </c>
      <c r="S6" s="4">
        <f>R6-P6</f>
        <v>4.8611111111111121E-4</v>
      </c>
      <c r="T6" s="4">
        <v>4.7916666666666672E-3</v>
      </c>
      <c r="U6" s="4">
        <f>T6-R6</f>
        <v>4.8611111111111164E-4</v>
      </c>
      <c r="V6" s="4">
        <v>5.2777777777777771E-3</v>
      </c>
      <c r="W6" s="4">
        <f>V6-T6</f>
        <v>4.861111111111099E-4</v>
      </c>
      <c r="X6" s="4">
        <v>5.7754629629629623E-3</v>
      </c>
      <c r="Y6" s="4">
        <f>X6-V6</f>
        <v>4.9768518518518521E-4</v>
      </c>
      <c r="Z6" s="4">
        <v>6.2499999999999995E-3</v>
      </c>
      <c r="AA6" s="4">
        <f>Z6-X6</f>
        <v>4.745370370370372E-4</v>
      </c>
      <c r="AB6" s="4">
        <v>6.7361111111111103E-3</v>
      </c>
      <c r="AC6" s="4">
        <f>AB6-Z6</f>
        <v>4.8611111111111077E-4</v>
      </c>
      <c r="AD6" s="4">
        <v>7.1990740740740739E-3</v>
      </c>
      <c r="AE6" s="4">
        <f>AD6-AB6</f>
        <v>4.6296296296296363E-4</v>
      </c>
      <c r="AF6" s="4">
        <f>AD6</f>
        <v>7.1990740740740739E-3</v>
      </c>
      <c r="AG6" s="103">
        <v>10</v>
      </c>
    </row>
    <row r="7" spans="1:33" x14ac:dyDescent="0.35">
      <c r="A7" t="s">
        <v>340</v>
      </c>
      <c r="B7" s="4">
        <v>4.5138888888888892E-4</v>
      </c>
      <c r="C7" s="4">
        <f>B7</f>
        <v>4.5138888888888892E-4</v>
      </c>
      <c r="D7" s="4">
        <v>9.4907407407407408E-4</v>
      </c>
      <c r="E7" s="4">
        <f>D7-C7</f>
        <v>4.9768518518518521E-4</v>
      </c>
      <c r="F7" s="4">
        <v>1.4583333333333334E-3</v>
      </c>
      <c r="G7" s="4">
        <f>F7-D7</f>
        <v>5.0925925925925932E-4</v>
      </c>
      <c r="H7" s="4">
        <v>2.0023148148148148E-3</v>
      </c>
      <c r="I7" s="4">
        <f>H7-F7</f>
        <v>5.4398148148148144E-4</v>
      </c>
      <c r="J7" s="4">
        <v>2.5462962962962961E-3</v>
      </c>
      <c r="K7" s="4">
        <f>J7-H7</f>
        <v>5.4398148148148123E-4</v>
      </c>
      <c r="L7" s="4">
        <v>3.0787037037037037E-3</v>
      </c>
      <c r="M7" s="4">
        <f>L7-J7</f>
        <v>5.3240740740740766E-4</v>
      </c>
      <c r="N7" s="4">
        <v>3.6342592592592594E-3</v>
      </c>
      <c r="O7" s="4">
        <f>N7-L7</f>
        <v>5.5555555555555566E-4</v>
      </c>
      <c r="P7" s="4">
        <v>4.1898148148148146E-3</v>
      </c>
      <c r="Q7" s="4">
        <f>P7-N7</f>
        <v>5.5555555555555523E-4</v>
      </c>
      <c r="R7" s="4">
        <v>4.7337962962962958E-3</v>
      </c>
      <c r="S7" s="4">
        <f>R7-P7</f>
        <v>5.4398148148148123E-4</v>
      </c>
      <c r="T7" s="4">
        <v>5.2893518518518515E-3</v>
      </c>
      <c r="U7" s="4">
        <f>T7-R7</f>
        <v>5.5555555555555566E-4</v>
      </c>
      <c r="V7" s="4">
        <v>5.8333333333333336E-3</v>
      </c>
      <c r="W7" s="4">
        <f>V7-T7</f>
        <v>5.4398148148148209E-4</v>
      </c>
      <c r="X7" s="4">
        <v>6.3657407407407404E-3</v>
      </c>
      <c r="Y7" s="4">
        <f>X7-V7</f>
        <v>5.3240740740740679E-4</v>
      </c>
      <c r="Z7" s="4">
        <v>6.9097222222222225E-3</v>
      </c>
      <c r="AA7" s="4">
        <f>Z7-X7</f>
        <v>5.4398148148148209E-4</v>
      </c>
      <c r="AB7" s="4">
        <v>7.4305555555555548E-3</v>
      </c>
      <c r="AC7" s="4">
        <f>AB7-Z7</f>
        <v>5.2083333333333235E-4</v>
      </c>
      <c r="AD7" s="4">
        <v>7.9282407407407409E-3</v>
      </c>
      <c r="AE7" s="4">
        <f>AD7-AB7</f>
        <v>4.9768518518518608E-4</v>
      </c>
      <c r="AF7" s="4">
        <f>AD7</f>
        <v>7.9282407407407409E-3</v>
      </c>
      <c r="AG7" s="103">
        <v>7</v>
      </c>
    </row>
    <row r="8" spans="1:33" x14ac:dyDescent="0.35">
      <c r="A8" t="s">
        <v>20</v>
      </c>
      <c r="B8" s="4">
        <v>4.5138888888888892E-4</v>
      </c>
      <c r="C8" s="4">
        <f>B8</f>
        <v>4.5138888888888892E-4</v>
      </c>
      <c r="D8" s="4">
        <v>9.4907407407407408E-4</v>
      </c>
      <c r="E8" s="4">
        <f>D8-C8</f>
        <v>4.9768518518518521E-4</v>
      </c>
      <c r="F8" s="4">
        <v>1.4583333333333334E-3</v>
      </c>
      <c r="G8" s="4">
        <f>F8-D8</f>
        <v>5.0925925925925932E-4</v>
      </c>
      <c r="H8" s="4">
        <v>2.0023148148148148E-3</v>
      </c>
      <c r="I8" s="4">
        <f>H8-F8</f>
        <v>5.4398148148148144E-4</v>
      </c>
      <c r="J8" s="4">
        <v>2.5462962962962961E-3</v>
      </c>
      <c r="K8" s="4">
        <f>J8-H8</f>
        <v>5.4398148148148123E-4</v>
      </c>
      <c r="L8" s="4">
        <v>3.0902777777777782E-3</v>
      </c>
      <c r="M8" s="4">
        <f>L8-J8</f>
        <v>5.4398148148148209E-4</v>
      </c>
      <c r="N8" s="4">
        <v>3.6342592592592594E-3</v>
      </c>
      <c r="O8" s="4">
        <f>N8-L8</f>
        <v>5.4398148148148123E-4</v>
      </c>
      <c r="P8" s="4">
        <v>4.1898148148148146E-3</v>
      </c>
      <c r="Q8" s="4">
        <f>P8-N8</f>
        <v>5.5555555555555523E-4</v>
      </c>
      <c r="R8" s="4">
        <v>4.7453703703703703E-3</v>
      </c>
      <c r="S8" s="4">
        <f>R8-P8</f>
        <v>5.5555555555555566E-4</v>
      </c>
      <c r="T8" s="4">
        <v>5.3009259259259251E-3</v>
      </c>
      <c r="U8" s="4">
        <f>T8-R8</f>
        <v>5.555555555555548E-4</v>
      </c>
      <c r="V8" s="4">
        <v>5.8449074074074072E-3</v>
      </c>
      <c r="W8" s="4">
        <f>V8-T8</f>
        <v>5.4398148148148209E-4</v>
      </c>
      <c r="X8" s="4">
        <v>6.4004629629629628E-3</v>
      </c>
      <c r="Y8" s="4">
        <f>X8-V8</f>
        <v>5.5555555555555566E-4</v>
      </c>
      <c r="Z8" s="4">
        <v>6.9560185185185185E-3</v>
      </c>
      <c r="AA8" s="4">
        <f>Z8-X8</f>
        <v>5.5555555555555566E-4</v>
      </c>
      <c r="AB8" s="4">
        <v>7.5000000000000006E-3</v>
      </c>
      <c r="AC8" s="4">
        <f>AB8-Z8</f>
        <v>5.4398148148148209E-4</v>
      </c>
      <c r="AD8" s="4">
        <v>8.0439814814814818E-3</v>
      </c>
      <c r="AE8" s="4">
        <f>AD8-AB8</f>
        <v>5.4398148148148123E-4</v>
      </c>
      <c r="AF8" s="4">
        <f>AD8</f>
        <v>8.0439814814814818E-3</v>
      </c>
      <c r="AG8" s="103">
        <v>6</v>
      </c>
    </row>
    <row r="9" spans="1:33" x14ac:dyDescent="0.35">
      <c r="A9" t="s">
        <v>130</v>
      </c>
      <c r="B9" s="4">
        <v>5.0925925925925921E-4</v>
      </c>
      <c r="C9" s="4">
        <f>B9</f>
        <v>5.0925925925925921E-4</v>
      </c>
      <c r="D9" s="4">
        <v>1.0648148148148147E-3</v>
      </c>
      <c r="E9" s="4">
        <f>D9-C9</f>
        <v>5.5555555555555545E-4</v>
      </c>
      <c r="F9" s="4">
        <v>1.6203703703703703E-3</v>
      </c>
      <c r="G9" s="4">
        <f>F9-D9</f>
        <v>5.5555555555555566E-4</v>
      </c>
      <c r="H9" s="4">
        <v>2.1874999999999998E-3</v>
      </c>
      <c r="I9" s="4">
        <f>H9-F9</f>
        <v>5.6712962962962945E-4</v>
      </c>
      <c r="J9" s="4">
        <v>2.7546296296296294E-3</v>
      </c>
      <c r="K9" s="4">
        <f>J9-H9</f>
        <v>5.6712962962962967E-4</v>
      </c>
      <c r="L9" s="4">
        <v>3.3217592592592591E-3</v>
      </c>
      <c r="M9" s="4">
        <f>L9-J9</f>
        <v>5.6712962962962967E-4</v>
      </c>
      <c r="N9" s="4">
        <v>3.8888888888888883E-3</v>
      </c>
      <c r="O9" s="4">
        <f>N9-L9</f>
        <v>5.6712962962962923E-4</v>
      </c>
      <c r="P9" s="4">
        <v>4.4675925925925933E-3</v>
      </c>
      <c r="Q9" s="4">
        <f>P9-N9</f>
        <v>5.7870370370370497E-4</v>
      </c>
      <c r="R9" s="4">
        <v>5.0347222222222225E-3</v>
      </c>
      <c r="S9" s="4">
        <f>R9-P9</f>
        <v>5.6712962962962923E-4</v>
      </c>
      <c r="T9" s="4">
        <v>5.6134259259259271E-3</v>
      </c>
      <c r="U9" s="4">
        <f>T9-R9</f>
        <v>5.7870370370370454E-4</v>
      </c>
      <c r="V9" s="4">
        <v>6.1921296296296299E-3</v>
      </c>
      <c r="W9" s="4">
        <f>V9-T9</f>
        <v>5.787037037037028E-4</v>
      </c>
      <c r="X9" s="4">
        <v>6.7592592592592591E-3</v>
      </c>
      <c r="Y9" s="4">
        <f>X9-V9</f>
        <v>5.6712962962962923E-4</v>
      </c>
      <c r="Z9" s="4">
        <v>7.3379629629629628E-3</v>
      </c>
      <c r="AA9" s="4">
        <f>Z9-X9</f>
        <v>5.7870370370370367E-4</v>
      </c>
      <c r="AB9" s="4">
        <v>7.905092592592592E-3</v>
      </c>
      <c r="AC9" s="4">
        <f>AB9-Z9</f>
        <v>5.6712962962962923E-4</v>
      </c>
      <c r="AD9" s="4">
        <v>8.4375000000000006E-3</v>
      </c>
      <c r="AE9" s="4">
        <f>AD9-AB9</f>
        <v>5.3240740740740852E-4</v>
      </c>
      <c r="AF9" s="4">
        <f>AD9</f>
        <v>8.4375000000000006E-3</v>
      </c>
      <c r="AG9" s="103">
        <v>5</v>
      </c>
    </row>
    <row r="10" spans="1:33" x14ac:dyDescent="0.35">
      <c r="A10" t="s">
        <v>70</v>
      </c>
      <c r="B10" s="4">
        <v>4.6296296296296293E-4</v>
      </c>
      <c r="C10" s="4">
        <f>B10</f>
        <v>4.6296296296296293E-4</v>
      </c>
      <c r="D10" s="4">
        <v>9.8379629629629642E-4</v>
      </c>
      <c r="E10" s="4">
        <f>D10-C10</f>
        <v>5.2083333333333343E-4</v>
      </c>
      <c r="F10" s="4">
        <v>1.5509259259259261E-3</v>
      </c>
      <c r="G10" s="4">
        <f>F10-D10</f>
        <v>5.6712962962962967E-4</v>
      </c>
      <c r="H10" s="4">
        <v>2.1296296296296298E-3</v>
      </c>
      <c r="I10" s="4">
        <f>H10-F10</f>
        <v>5.7870370370370367E-4</v>
      </c>
      <c r="J10" s="4">
        <v>2.7083333333333334E-3</v>
      </c>
      <c r="K10" s="4">
        <f>J10-H10</f>
        <v>5.7870370370370367E-4</v>
      </c>
      <c r="L10" s="4">
        <v>3.3101851851851851E-3</v>
      </c>
      <c r="M10" s="4">
        <f>L10-J10</f>
        <v>6.0185185185185168E-4</v>
      </c>
      <c r="N10" s="4">
        <v>3.8888888888888883E-3</v>
      </c>
      <c r="O10" s="4">
        <f>N10-L10</f>
        <v>5.7870370370370324E-4</v>
      </c>
      <c r="P10" s="4">
        <v>4.4907407407407405E-3</v>
      </c>
      <c r="Q10" s="4">
        <f>P10-N10</f>
        <v>6.0185185185185211E-4</v>
      </c>
      <c r="R10" s="4">
        <v>5.0694444444444441E-3</v>
      </c>
      <c r="S10" s="4">
        <f>R10-P10</f>
        <v>5.7870370370370367E-4</v>
      </c>
      <c r="T10" s="4">
        <v>5.6597222222222222E-3</v>
      </c>
      <c r="U10" s="4">
        <f>T10-R10</f>
        <v>5.9027777777777811E-4</v>
      </c>
      <c r="V10" s="4">
        <v>6.2615740740740748E-3</v>
      </c>
      <c r="W10" s="4">
        <f>V10-T10</f>
        <v>6.0185185185185255E-4</v>
      </c>
      <c r="X10" s="4">
        <v>6.875E-3</v>
      </c>
      <c r="Y10" s="4">
        <f>X10-V10</f>
        <v>6.1342592592592525E-4</v>
      </c>
      <c r="Z10" s="4">
        <v>7.4884259259259262E-3</v>
      </c>
      <c r="AA10" s="4">
        <f>Z10-X10</f>
        <v>6.1342592592592612E-4</v>
      </c>
      <c r="AB10" s="4">
        <v>8.0902777777777778E-3</v>
      </c>
      <c r="AC10" s="4">
        <f>AB10-Z10</f>
        <v>6.0185185185185168E-4</v>
      </c>
      <c r="AD10" s="4">
        <v>8.6574074074074071E-3</v>
      </c>
      <c r="AE10" s="4">
        <f>AD10-AB10</f>
        <v>5.6712962962962923E-4</v>
      </c>
      <c r="AF10" s="4">
        <f>AD10</f>
        <v>8.6574074074074071E-3</v>
      </c>
      <c r="AG10" s="103">
        <v>4</v>
      </c>
    </row>
    <row r="11" spans="1:33" x14ac:dyDescent="0.35">
      <c r="A11" t="s">
        <v>360</v>
      </c>
      <c r="B11" s="4">
        <v>5.5555555555555556E-4</v>
      </c>
      <c r="C11" s="4">
        <f>B11</f>
        <v>5.5555555555555556E-4</v>
      </c>
      <c r="D11" s="4">
        <v>1.1574074074074073E-3</v>
      </c>
      <c r="E11" s="4">
        <f>D11-C11</f>
        <v>6.0185185185185179E-4</v>
      </c>
      <c r="F11" s="4">
        <v>1.7592592592592592E-3</v>
      </c>
      <c r="G11" s="4">
        <f>F11-D11</f>
        <v>6.018518518518519E-4</v>
      </c>
      <c r="H11" s="4">
        <v>2.3611111111111111E-3</v>
      </c>
      <c r="I11" s="4">
        <f>H11-F11</f>
        <v>6.018518518518519E-4</v>
      </c>
      <c r="J11" s="4">
        <v>2.9629629629629628E-3</v>
      </c>
      <c r="K11" s="4">
        <f>J11-H11</f>
        <v>6.0185185185185168E-4</v>
      </c>
      <c r="L11" s="4">
        <v>3.5648148148148154E-3</v>
      </c>
      <c r="M11" s="4">
        <f>L11-J11</f>
        <v>6.0185185185185255E-4</v>
      </c>
      <c r="N11" s="4">
        <v>4.1782407407407402E-3</v>
      </c>
      <c r="O11" s="4">
        <f>N11-L11</f>
        <v>6.1342592592592482E-4</v>
      </c>
      <c r="P11" s="4">
        <v>4.7800925925925919E-3</v>
      </c>
      <c r="Q11" s="4">
        <f>P11-N11</f>
        <v>6.0185185185185168E-4</v>
      </c>
      <c r="R11" s="4">
        <v>5.37037037037037E-3</v>
      </c>
      <c r="S11" s="4">
        <f>R11-P11</f>
        <v>5.9027777777777811E-4</v>
      </c>
      <c r="T11" s="4">
        <v>5.9722222222222225E-3</v>
      </c>
      <c r="U11" s="4">
        <f>T11-R11</f>
        <v>6.0185185185185255E-4</v>
      </c>
      <c r="V11" s="4">
        <v>6.5624999999999998E-3</v>
      </c>
      <c r="W11" s="4">
        <f>V11-T11</f>
        <v>5.9027777777777724E-4</v>
      </c>
      <c r="X11" s="4">
        <v>7.1759259259259259E-3</v>
      </c>
      <c r="Y11" s="4">
        <f>X11-V11</f>
        <v>6.1342592592592612E-4</v>
      </c>
      <c r="Z11" s="4">
        <v>7.7777777777777767E-3</v>
      </c>
      <c r="AA11" s="4">
        <f>Z11-X11</f>
        <v>6.0185185185185081E-4</v>
      </c>
      <c r="AB11" s="4">
        <v>8.3680555555555557E-3</v>
      </c>
      <c r="AC11" s="4">
        <f>AB11-Z11</f>
        <v>5.9027777777777898E-4</v>
      </c>
      <c r="AD11" s="4">
        <v>8.9120370370370378E-3</v>
      </c>
      <c r="AE11" s="4">
        <f>AD11-AB11</f>
        <v>5.4398148148148209E-4</v>
      </c>
      <c r="AF11" s="4">
        <f>AD11</f>
        <v>8.9120370370370378E-3</v>
      </c>
      <c r="AG11" s="103" t="s">
        <v>363</v>
      </c>
    </row>
    <row r="12" spans="1:33" x14ac:dyDescent="0.35">
      <c r="A12" t="s">
        <v>359</v>
      </c>
      <c r="B12" s="4">
        <v>5.2083333333333333E-4</v>
      </c>
      <c r="C12" s="4">
        <f>B12</f>
        <v>5.2083333333333333E-4</v>
      </c>
      <c r="D12" s="4">
        <v>1.0763888888888889E-3</v>
      </c>
      <c r="E12" s="4">
        <f>D12-C12</f>
        <v>5.5555555555555556E-4</v>
      </c>
      <c r="F12" s="4">
        <v>1.6666666666666668E-3</v>
      </c>
      <c r="G12" s="4">
        <f>F12-D12</f>
        <v>5.9027777777777789E-4</v>
      </c>
      <c r="H12" s="4">
        <v>2.2569444444444447E-3</v>
      </c>
      <c r="I12" s="4">
        <f>H12-F12</f>
        <v>5.9027777777777789E-4</v>
      </c>
      <c r="J12" s="4">
        <v>2.8703703703703708E-3</v>
      </c>
      <c r="K12" s="4">
        <f>J12-H12</f>
        <v>6.1342592592592612E-4</v>
      </c>
      <c r="L12" s="4">
        <v>3.472222222222222E-3</v>
      </c>
      <c r="M12" s="4">
        <f>L12-J12</f>
        <v>6.0185185185185125E-4</v>
      </c>
      <c r="N12" s="4">
        <v>4.0740740740740746E-3</v>
      </c>
      <c r="O12" s="4">
        <f>N12-L12</f>
        <v>6.0185185185185255E-4</v>
      </c>
      <c r="P12" s="4">
        <v>4.6874999999999998E-3</v>
      </c>
      <c r="Q12" s="4">
        <f>P12-N12</f>
        <v>6.1342592592592525E-4</v>
      </c>
      <c r="R12" s="4">
        <v>5.2777777777777771E-3</v>
      </c>
      <c r="S12" s="4">
        <f>R12-P12</f>
        <v>5.9027777777777724E-4</v>
      </c>
      <c r="T12" s="4">
        <v>5.8912037037037032E-3</v>
      </c>
      <c r="U12" s="4">
        <f>T12-R12</f>
        <v>6.1342592592592612E-4</v>
      </c>
      <c r="V12" s="4">
        <v>6.5046296296296302E-3</v>
      </c>
      <c r="W12" s="4">
        <f>V12-T12</f>
        <v>6.1342592592592698E-4</v>
      </c>
      <c r="X12" s="4">
        <v>7.1296296296296307E-3</v>
      </c>
      <c r="Y12" s="4">
        <f>X12-V12</f>
        <v>6.2500000000000056E-4</v>
      </c>
      <c r="Z12" s="4">
        <v>7.719907407407408E-3</v>
      </c>
      <c r="AA12" s="4">
        <f>Z12-X12</f>
        <v>5.9027777777777724E-4</v>
      </c>
      <c r="AB12" s="4">
        <v>8.3333333333333332E-3</v>
      </c>
      <c r="AC12" s="4">
        <f>AB12-Z12</f>
        <v>6.1342592592592525E-4</v>
      </c>
      <c r="AD12" s="4">
        <v>8.9120370370370378E-3</v>
      </c>
      <c r="AE12" s="4">
        <f>AD12-AB12</f>
        <v>5.7870370370370454E-4</v>
      </c>
      <c r="AF12" s="4">
        <f>AD12</f>
        <v>8.9120370370370378E-3</v>
      </c>
      <c r="AG12" s="103" t="s">
        <v>362</v>
      </c>
    </row>
    <row r="13" spans="1:33" x14ac:dyDescent="0.35">
      <c r="A13" t="s">
        <v>9</v>
      </c>
      <c r="B13" s="4">
        <v>5.4398148148148144E-4</v>
      </c>
      <c r="C13" s="4">
        <f>B13</f>
        <v>5.4398148148148144E-4</v>
      </c>
      <c r="D13" s="4">
        <v>1.1226851851851851E-3</v>
      </c>
      <c r="E13" s="4">
        <f>D13-C13</f>
        <v>5.7870370370370367E-4</v>
      </c>
      <c r="F13" s="4">
        <v>1.736111111111111E-3</v>
      </c>
      <c r="G13" s="4">
        <f>F13-D13</f>
        <v>6.134259259259259E-4</v>
      </c>
      <c r="H13" s="4">
        <v>2.3379629629629631E-3</v>
      </c>
      <c r="I13" s="4">
        <f>H13-F13</f>
        <v>6.0185185185185211E-4</v>
      </c>
      <c r="J13" s="4">
        <v>2.9398148148148148E-3</v>
      </c>
      <c r="K13" s="4">
        <f>J13-H13</f>
        <v>6.0185185185185168E-4</v>
      </c>
      <c r="L13" s="4">
        <v>3.5532407407407405E-3</v>
      </c>
      <c r="M13" s="4">
        <f>L13-J13</f>
        <v>6.1342592592592568E-4</v>
      </c>
      <c r="N13" s="4">
        <v>4.1666666666666666E-3</v>
      </c>
      <c r="O13" s="4">
        <f>N13-L13</f>
        <v>6.1342592592592612E-4</v>
      </c>
      <c r="P13" s="4">
        <v>4.7800925925925919E-3</v>
      </c>
      <c r="Q13" s="4">
        <f>P13-N13</f>
        <v>6.1342592592592525E-4</v>
      </c>
      <c r="R13" s="4">
        <v>5.4050925925925924E-3</v>
      </c>
      <c r="S13" s="4">
        <f>R13-P13</f>
        <v>6.2500000000000056E-4</v>
      </c>
      <c r="T13" s="4">
        <v>6.0069444444444441E-3</v>
      </c>
      <c r="U13" s="4">
        <f>T13-R13</f>
        <v>6.0185185185185168E-4</v>
      </c>
      <c r="V13" s="4">
        <v>6.6203703703703702E-3</v>
      </c>
      <c r="W13" s="4">
        <f>V13-T13</f>
        <v>6.1342592592592612E-4</v>
      </c>
      <c r="X13" s="4">
        <v>7.2337962962962963E-3</v>
      </c>
      <c r="Y13" s="4">
        <f>X13-V13</f>
        <v>6.1342592592592612E-4</v>
      </c>
      <c r="Z13" s="4">
        <v>7.8240740740740753E-3</v>
      </c>
      <c r="AA13" s="4">
        <f>Z13-X13</f>
        <v>5.9027777777777898E-4</v>
      </c>
      <c r="AB13" s="4">
        <v>8.4375000000000006E-3</v>
      </c>
      <c r="AC13" s="4">
        <f>AB13-Z13</f>
        <v>6.1342592592592525E-4</v>
      </c>
      <c r="AD13" s="4">
        <v>8.9699074074074073E-3</v>
      </c>
      <c r="AE13" s="4">
        <f>AD13-AB13</f>
        <v>5.3240740740740679E-4</v>
      </c>
      <c r="AF13" s="4">
        <f>AD13</f>
        <v>8.9699074074074073E-3</v>
      </c>
      <c r="AG13" s="103">
        <v>3</v>
      </c>
    </row>
    <row r="14" spans="1:33" x14ac:dyDescent="0.35">
      <c r="A14" t="s">
        <v>21</v>
      </c>
      <c r="B14" s="4">
        <v>5.6712962962962956E-4</v>
      </c>
      <c r="C14" s="4">
        <f>B14</f>
        <v>5.6712962962962956E-4</v>
      </c>
      <c r="D14" s="4">
        <v>1.1921296296296296E-3</v>
      </c>
      <c r="E14" s="4">
        <f>D14-C14</f>
        <v>6.2500000000000001E-4</v>
      </c>
      <c r="F14" s="4">
        <v>1.8171296296296297E-3</v>
      </c>
      <c r="G14" s="4">
        <f>F14-D14</f>
        <v>6.2500000000000012E-4</v>
      </c>
      <c r="H14" s="4">
        <v>2.4652777777777776E-3</v>
      </c>
      <c r="I14" s="4">
        <f>H14-F14</f>
        <v>6.4814814814814791E-4</v>
      </c>
      <c r="J14" s="4">
        <v>3.1249999999999997E-3</v>
      </c>
      <c r="K14" s="4">
        <f>J14-H14</f>
        <v>6.5972222222222213E-4</v>
      </c>
      <c r="L14" s="4">
        <v>3.7962962962962963E-3</v>
      </c>
      <c r="M14" s="4">
        <f>L14-J14</f>
        <v>6.7129629629629657E-4</v>
      </c>
      <c r="N14" s="4">
        <v>4.4675925925925933E-3</v>
      </c>
      <c r="O14" s="4">
        <f>N14-L14</f>
        <v>6.71296296296297E-4</v>
      </c>
      <c r="P14" s="4">
        <v>5.1273148148148146E-3</v>
      </c>
      <c r="Q14" s="4">
        <f>P14-N14</f>
        <v>6.5972222222222127E-4</v>
      </c>
      <c r="R14" s="4">
        <v>5.7754629629629623E-3</v>
      </c>
      <c r="S14" s="4">
        <f>R14-P14</f>
        <v>6.481481481481477E-4</v>
      </c>
      <c r="T14" s="4">
        <v>6.4351851851851861E-3</v>
      </c>
      <c r="U14" s="4">
        <f>T14-R14</f>
        <v>6.5972222222222387E-4</v>
      </c>
      <c r="V14" s="4">
        <v>7.1296296296296307E-3</v>
      </c>
      <c r="W14" s="4">
        <f>V14-T14</f>
        <v>6.9444444444444458E-4</v>
      </c>
      <c r="X14" s="4">
        <v>7.7662037037037031E-3</v>
      </c>
      <c r="Y14" s="4">
        <f>X14-V14</f>
        <v>6.3657407407407239E-4</v>
      </c>
      <c r="Z14" s="4">
        <v>8.4143518518518517E-3</v>
      </c>
      <c r="AA14" s="4">
        <f>Z14-X14</f>
        <v>6.4814814814814856E-4</v>
      </c>
      <c r="AB14" s="4">
        <v>9.0740740740740729E-3</v>
      </c>
      <c r="AC14" s="4">
        <f>AB14-Z14</f>
        <v>6.5972222222222127E-4</v>
      </c>
      <c r="AD14" s="4">
        <v>9.6874999999999999E-3</v>
      </c>
      <c r="AE14" s="4">
        <f>AD14-AB14</f>
        <v>6.1342592592592698E-4</v>
      </c>
      <c r="AF14" s="4">
        <f>AD14</f>
        <v>9.6874999999999999E-3</v>
      </c>
      <c r="AG14" s="103">
        <v>2</v>
      </c>
    </row>
    <row r="15" spans="1:33" x14ac:dyDescent="0.35">
      <c r="A15" t="s">
        <v>55</v>
      </c>
      <c r="B15" s="4">
        <v>5.5555555555555556E-4</v>
      </c>
      <c r="C15" s="4">
        <f>B15</f>
        <v>5.5555555555555556E-4</v>
      </c>
      <c r="D15" s="4">
        <v>1.1805555555555556E-3</v>
      </c>
      <c r="E15" s="4">
        <f>D15-C15</f>
        <v>6.2500000000000001E-4</v>
      </c>
      <c r="F15" s="4">
        <v>1.8634259259259261E-3</v>
      </c>
      <c r="G15" s="4">
        <f>F15-D15</f>
        <v>6.8287037037037058E-4</v>
      </c>
      <c r="H15" s="4">
        <v>2.5578703703703705E-3</v>
      </c>
      <c r="I15" s="4">
        <f>H15-F15</f>
        <v>6.9444444444444436E-4</v>
      </c>
      <c r="J15" s="4">
        <v>3.2291666666666666E-3</v>
      </c>
      <c r="K15" s="4">
        <f>J15-H15</f>
        <v>6.7129629629629614E-4</v>
      </c>
      <c r="L15" s="4">
        <v>3.9351851851851857E-3</v>
      </c>
      <c r="M15" s="4">
        <f>L15-J15</f>
        <v>7.0601851851851902E-4</v>
      </c>
      <c r="N15" s="4">
        <v>4.6412037037037038E-3</v>
      </c>
      <c r="O15" s="4">
        <f>N15-L15</f>
        <v>7.0601851851851815E-4</v>
      </c>
      <c r="P15" s="4">
        <v>5.37037037037037E-3</v>
      </c>
      <c r="Q15" s="4">
        <f>P15-N15</f>
        <v>7.2916666666666616E-4</v>
      </c>
      <c r="R15" s="4">
        <v>6.076388888888889E-3</v>
      </c>
      <c r="S15" s="4">
        <f>R15-P15</f>
        <v>7.0601851851851902E-4</v>
      </c>
      <c r="T15" s="4">
        <v>6.7939814814814816E-3</v>
      </c>
      <c r="U15" s="4">
        <f>T15-R15</f>
        <v>7.1759259259259259E-4</v>
      </c>
      <c r="V15" s="4">
        <v>7.5231481481481477E-3</v>
      </c>
      <c r="W15" s="4">
        <f>V15-T15</f>
        <v>7.2916666666666616E-4</v>
      </c>
      <c r="X15" s="4">
        <v>8.2523148148148148E-3</v>
      </c>
      <c r="Y15" s="4">
        <f>X15-V15</f>
        <v>7.2916666666666703E-4</v>
      </c>
      <c r="Z15" s="4">
        <v>8.9930555555555545E-3</v>
      </c>
      <c r="AA15" s="4">
        <f>Z15-X15</f>
        <v>7.4074074074073973E-4</v>
      </c>
      <c r="AB15" s="4">
        <v>9.7222222222222224E-3</v>
      </c>
      <c r="AC15" s="4">
        <f>AB15-Z15</f>
        <v>7.2916666666666789E-4</v>
      </c>
      <c r="AD15" s="4">
        <v>1.0324074074074074E-2</v>
      </c>
      <c r="AE15" s="4">
        <f>AD15-AB15</f>
        <v>6.0185185185185168E-4</v>
      </c>
      <c r="AF15" s="4">
        <f>AD15</f>
        <v>1.0324074074074074E-2</v>
      </c>
      <c r="AG15" s="103">
        <v>2</v>
      </c>
    </row>
    <row r="16" spans="1:33" x14ac:dyDescent="0.35">
      <c r="A16" t="s">
        <v>22</v>
      </c>
      <c r="B16" s="4">
        <v>5.7870370370370378E-4</v>
      </c>
      <c r="C16" s="4">
        <f>B16</f>
        <v>5.7870370370370378E-4</v>
      </c>
      <c r="D16" s="4">
        <v>1.2152777777777778E-3</v>
      </c>
      <c r="E16" s="4">
        <f>D16-C16</f>
        <v>6.3657407407407402E-4</v>
      </c>
      <c r="F16" s="4">
        <v>1.8865740740740742E-3</v>
      </c>
      <c r="G16" s="4">
        <f>F16-D16</f>
        <v>6.7129629629629635E-4</v>
      </c>
      <c r="H16" s="4">
        <v>2.5810185185185185E-3</v>
      </c>
      <c r="I16" s="4">
        <f>H16-F16</f>
        <v>6.9444444444444436E-4</v>
      </c>
      <c r="J16" s="4">
        <v>3.2986111111111111E-3</v>
      </c>
      <c r="K16" s="4">
        <f>J16-H16</f>
        <v>7.1759259259259259E-4</v>
      </c>
      <c r="L16" s="4">
        <v>4.0740740740740746E-3</v>
      </c>
      <c r="M16" s="4">
        <f>L16-J16</f>
        <v>7.7546296296296348E-4</v>
      </c>
      <c r="N16" s="4">
        <v>4.7916666666666672E-3</v>
      </c>
      <c r="O16" s="4">
        <f>N16-L16</f>
        <v>7.1759259259259259E-4</v>
      </c>
      <c r="P16" s="4">
        <v>5.4976851851851853E-3</v>
      </c>
      <c r="Q16" s="4">
        <f>P16-N16</f>
        <v>7.0601851851851815E-4</v>
      </c>
      <c r="R16" s="4">
        <v>6.2037037037037043E-3</v>
      </c>
      <c r="S16" s="4">
        <f>R16-P16</f>
        <v>7.0601851851851902E-4</v>
      </c>
      <c r="T16" s="4">
        <v>6.9212962962962969E-3</v>
      </c>
      <c r="U16" s="4">
        <f>T16-R16</f>
        <v>7.1759259259259259E-4</v>
      </c>
      <c r="V16" s="4">
        <v>7.6273148148148151E-3</v>
      </c>
      <c r="W16" s="4">
        <f>V16-T16</f>
        <v>7.0601851851851815E-4</v>
      </c>
      <c r="X16" s="4">
        <v>8.3449074074074085E-3</v>
      </c>
      <c r="Y16" s="4">
        <f>X16-V16</f>
        <v>7.1759259259259345E-4</v>
      </c>
      <c r="Z16" s="4">
        <v>9.0509259259259258E-3</v>
      </c>
      <c r="AA16" s="4">
        <f>Z16-X16</f>
        <v>7.0601851851851728E-4</v>
      </c>
      <c r="AB16" s="4">
        <v>9.7569444444444448E-3</v>
      </c>
      <c r="AC16" s="4">
        <f>AB16-Z16</f>
        <v>7.0601851851851902E-4</v>
      </c>
      <c r="AD16" s="4">
        <v>1.0439814814814813E-2</v>
      </c>
      <c r="AE16" s="4">
        <f>AD16-AB16</f>
        <v>6.8287037037036841E-4</v>
      </c>
      <c r="AF16" s="4">
        <f>AD16</f>
        <v>1.0439814814814813E-2</v>
      </c>
      <c r="AG16" s="103">
        <v>2</v>
      </c>
    </row>
    <row r="17" spans="1:33" x14ac:dyDescent="0.35">
      <c r="A17" t="s">
        <v>355</v>
      </c>
      <c r="B17" s="4">
        <v>5.3240740740740744E-4</v>
      </c>
      <c r="C17" s="4">
        <f>B17</f>
        <v>5.3240740740740744E-4</v>
      </c>
      <c r="D17" s="4">
        <v>1.1458333333333333E-3</v>
      </c>
      <c r="E17" s="4">
        <f>D17-C17</f>
        <v>6.134259259259259E-4</v>
      </c>
      <c r="F17" s="4">
        <v>1.8518518518518517E-3</v>
      </c>
      <c r="G17" s="4">
        <f>F17-D17</f>
        <v>7.0601851851851837E-4</v>
      </c>
      <c r="H17" s="4">
        <v>2.5462962962962961E-3</v>
      </c>
      <c r="I17" s="4">
        <f>H17-F17</f>
        <v>6.9444444444444436E-4</v>
      </c>
      <c r="J17" s="4">
        <v>3.2291666666666666E-3</v>
      </c>
      <c r="K17" s="4">
        <f>J17-H17</f>
        <v>6.8287037037037058E-4</v>
      </c>
      <c r="L17" s="4">
        <v>4.0162037037037033E-3</v>
      </c>
      <c r="M17" s="4">
        <f>L17-J17</f>
        <v>7.8703703703703661E-4</v>
      </c>
      <c r="N17" s="4">
        <v>4.7800925925925919E-3</v>
      </c>
      <c r="O17" s="4">
        <f>N17-L17</f>
        <v>7.638888888888886E-4</v>
      </c>
      <c r="P17" s="4">
        <v>5.5787037037037038E-3</v>
      </c>
      <c r="Q17" s="4">
        <f>P17-N17</f>
        <v>7.9861111111111192E-4</v>
      </c>
      <c r="R17" s="4">
        <v>6.3773148148148148E-3</v>
      </c>
      <c r="S17" s="4">
        <f>R17-P17</f>
        <v>7.9861111111111105E-4</v>
      </c>
      <c r="T17" s="4">
        <v>7.1990740740740739E-3</v>
      </c>
      <c r="U17" s="4">
        <f>T17-R17</f>
        <v>8.2175925925925906E-4</v>
      </c>
      <c r="V17" s="4">
        <v>7.9629629629629634E-3</v>
      </c>
      <c r="W17" s="4">
        <f>V17-T17</f>
        <v>7.6388888888888947E-4</v>
      </c>
      <c r="X17" s="4">
        <v>8.7847222222222233E-3</v>
      </c>
      <c r="Y17" s="4">
        <f>X17-V17</f>
        <v>8.2175925925925992E-4</v>
      </c>
      <c r="Z17" s="4">
        <v>9.5949074074074079E-3</v>
      </c>
      <c r="AA17" s="4">
        <f>Z17-X17</f>
        <v>8.1018518518518462E-4</v>
      </c>
      <c r="AB17" s="4">
        <v>1.037037037037037E-2</v>
      </c>
      <c r="AC17" s="4">
        <f>AB17-Z17</f>
        <v>7.7546296296296217E-4</v>
      </c>
      <c r="AD17" s="4">
        <v>1.105324074074074E-2</v>
      </c>
      <c r="AE17" s="4">
        <f>AD17-AB17</f>
        <v>6.8287037037037014E-4</v>
      </c>
      <c r="AF17" s="4">
        <f>AD17</f>
        <v>1.105324074074074E-2</v>
      </c>
      <c r="AG17" s="103">
        <v>2</v>
      </c>
    </row>
    <row r="18" spans="1:33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3" x14ac:dyDescent="0.3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3" x14ac:dyDescent="0.35">
      <c r="A20" s="43" t="s">
        <v>0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</row>
    <row r="21" spans="1:33" x14ac:dyDescent="0.35">
      <c r="A21" s="43" t="s">
        <v>17</v>
      </c>
      <c r="B21" s="102" t="s">
        <v>324</v>
      </c>
      <c r="C21" s="102" t="s">
        <v>339</v>
      </c>
      <c r="D21" s="102" t="s">
        <v>325</v>
      </c>
      <c r="E21" s="102" t="s">
        <v>341</v>
      </c>
      <c r="F21" s="102" t="s">
        <v>326</v>
      </c>
      <c r="G21" s="102" t="s">
        <v>342</v>
      </c>
      <c r="H21" s="102" t="s">
        <v>327</v>
      </c>
      <c r="I21" s="102" t="s">
        <v>343</v>
      </c>
      <c r="J21" s="102" t="s">
        <v>328</v>
      </c>
      <c r="K21" s="102" t="s">
        <v>344</v>
      </c>
      <c r="L21" s="102" t="s">
        <v>329</v>
      </c>
      <c r="M21" s="102" t="s">
        <v>345</v>
      </c>
      <c r="N21" s="102" t="s">
        <v>330</v>
      </c>
      <c r="O21" s="102" t="s">
        <v>346</v>
      </c>
      <c r="P21" s="102" t="s">
        <v>331</v>
      </c>
      <c r="Q21" s="102" t="s">
        <v>347</v>
      </c>
      <c r="R21" s="102" t="s">
        <v>332</v>
      </c>
      <c r="S21" s="102" t="s">
        <v>348</v>
      </c>
      <c r="T21" s="102" t="s">
        <v>333</v>
      </c>
      <c r="U21" s="102" t="s">
        <v>349</v>
      </c>
      <c r="V21" s="102" t="s">
        <v>334</v>
      </c>
      <c r="W21" s="102" t="s">
        <v>350</v>
      </c>
      <c r="X21" s="102" t="s">
        <v>335</v>
      </c>
      <c r="Y21" s="102" t="s">
        <v>351</v>
      </c>
      <c r="Z21" s="102" t="s">
        <v>336</v>
      </c>
      <c r="AA21" s="102" t="s">
        <v>352</v>
      </c>
      <c r="AB21" s="102" t="s">
        <v>337</v>
      </c>
      <c r="AC21" s="102" t="s">
        <v>353</v>
      </c>
      <c r="AD21" s="102" t="s">
        <v>338</v>
      </c>
      <c r="AE21" s="102" t="s">
        <v>354</v>
      </c>
      <c r="AF21" s="102" t="s">
        <v>317</v>
      </c>
      <c r="AG21" s="102" t="s">
        <v>1</v>
      </c>
    </row>
    <row r="22" spans="1:33" x14ac:dyDescent="0.35">
      <c r="A22" t="s">
        <v>356</v>
      </c>
      <c r="B22" s="4">
        <v>4.3981481481481481E-4</v>
      </c>
      <c r="C22" s="4">
        <f>B22</f>
        <v>4.3981481481481481E-4</v>
      </c>
      <c r="D22" s="4">
        <v>9.3750000000000007E-4</v>
      </c>
      <c r="E22" s="4">
        <f>D22-C22</f>
        <v>4.9768518518518521E-4</v>
      </c>
      <c r="F22" s="4">
        <v>1.4583333333333334E-3</v>
      </c>
      <c r="G22" s="4">
        <f>F22-D22</f>
        <v>5.2083333333333333E-4</v>
      </c>
      <c r="H22" s="4">
        <v>1.9791666666666668E-3</v>
      </c>
      <c r="I22" s="4">
        <f>H22-F22</f>
        <v>5.2083333333333343E-4</v>
      </c>
      <c r="J22" s="4">
        <v>2.5115740740740741E-3</v>
      </c>
      <c r="K22" s="4">
        <f>J22-H22</f>
        <v>5.3240740740740722E-4</v>
      </c>
      <c r="L22" s="4">
        <v>3.0324074074074073E-3</v>
      </c>
      <c r="M22" s="4">
        <f>L22-J22</f>
        <v>5.2083333333333322E-4</v>
      </c>
      <c r="N22" s="4">
        <v>3.5648148148148154E-3</v>
      </c>
      <c r="O22" s="4">
        <f>N22-L22</f>
        <v>5.3240740740740809E-4</v>
      </c>
      <c r="P22" s="4">
        <v>4.0856481481481481E-3</v>
      </c>
      <c r="Q22" s="4">
        <f>P22-N22</f>
        <v>5.2083333333333278E-4</v>
      </c>
      <c r="R22" s="4">
        <v>4.6180555555555558E-3</v>
      </c>
      <c r="S22" s="4">
        <f>R22-P22</f>
        <v>5.3240740740740766E-4</v>
      </c>
      <c r="T22" s="4">
        <v>5.1504629629629635E-3</v>
      </c>
      <c r="U22" s="4">
        <f>T22-R22</f>
        <v>5.3240740740740766E-4</v>
      </c>
      <c r="V22" s="4">
        <v>5.6712962962962958E-3</v>
      </c>
      <c r="W22" s="4">
        <f>V22-T22</f>
        <v>5.2083333333333235E-4</v>
      </c>
      <c r="X22" s="4">
        <v>6.215277777777777E-3</v>
      </c>
      <c r="Y22" s="4">
        <f>X22-V22</f>
        <v>5.4398148148148123E-4</v>
      </c>
      <c r="Z22" s="4">
        <v>6.7361111111111103E-3</v>
      </c>
      <c r="AA22" s="4">
        <f>Z22-X22</f>
        <v>5.2083333333333322E-4</v>
      </c>
      <c r="AB22" s="4">
        <v>7.2569444444444443E-3</v>
      </c>
      <c r="AC22" s="4">
        <f>AB22-Z22</f>
        <v>5.2083333333333409E-4</v>
      </c>
      <c r="AD22" s="4">
        <v>7.743055555555556E-3</v>
      </c>
      <c r="AE22" s="4">
        <f>AD22-AB22</f>
        <v>4.8611111111111164E-4</v>
      </c>
      <c r="AF22" s="4">
        <f>AD22</f>
        <v>7.743055555555556E-3</v>
      </c>
      <c r="AG22" s="103">
        <v>10</v>
      </c>
    </row>
    <row r="23" spans="1:33" x14ac:dyDescent="0.35">
      <c r="A23" t="s">
        <v>4</v>
      </c>
      <c r="B23" s="4">
        <v>5.4398148148148144E-4</v>
      </c>
      <c r="C23" s="4">
        <f>B23</f>
        <v>5.4398148148148144E-4</v>
      </c>
      <c r="D23" s="4">
        <v>1.1111111111111111E-3</v>
      </c>
      <c r="E23" s="4">
        <f>D23-C23</f>
        <v>5.6712962962962967E-4</v>
      </c>
      <c r="F23" s="4">
        <v>1.736111111111111E-3</v>
      </c>
      <c r="G23" s="4">
        <f>F23-D23</f>
        <v>6.249999999999999E-4</v>
      </c>
      <c r="H23" s="4">
        <v>2.3611111111111111E-3</v>
      </c>
      <c r="I23" s="4">
        <f>H23-F23</f>
        <v>6.2500000000000012E-4</v>
      </c>
      <c r="J23" s="4">
        <v>2.9861111111111113E-3</v>
      </c>
      <c r="K23" s="4">
        <f>J23-H23</f>
        <v>6.2500000000000012E-4</v>
      </c>
      <c r="L23" s="4">
        <v>3.6689814814814814E-3</v>
      </c>
      <c r="M23" s="4">
        <f>L23-J23</f>
        <v>6.8287037037037014E-4</v>
      </c>
      <c r="N23" s="4">
        <v>4.2592592592592595E-3</v>
      </c>
      <c r="O23" s="4">
        <f>N23-L23</f>
        <v>5.9027777777777811E-4</v>
      </c>
      <c r="P23" s="4">
        <v>4.8842592592592592E-3</v>
      </c>
      <c r="Q23" s="4">
        <f>P23-N23</f>
        <v>6.2499999999999969E-4</v>
      </c>
      <c r="R23" s="4">
        <v>5.5208333333333333E-3</v>
      </c>
      <c r="S23" s="4">
        <f>R23-P23</f>
        <v>6.3657407407407413E-4</v>
      </c>
      <c r="T23" s="4">
        <v>6.1574074074074074E-3</v>
      </c>
      <c r="U23" s="4">
        <f>T23-R23</f>
        <v>6.3657407407407413E-4</v>
      </c>
      <c r="V23" s="4">
        <v>6.8055555555555569E-3</v>
      </c>
      <c r="W23" s="4">
        <f>V23-T23</f>
        <v>6.4814814814814943E-4</v>
      </c>
      <c r="X23" s="4">
        <v>7.4305555555555548E-3</v>
      </c>
      <c r="Y23" s="4">
        <f>X23-V23</f>
        <v>6.2499999999999795E-4</v>
      </c>
      <c r="Z23" s="4">
        <v>8.0555555555555554E-3</v>
      </c>
      <c r="AA23" s="4">
        <f>Z23-X23</f>
        <v>6.2500000000000056E-4</v>
      </c>
      <c r="AB23" s="4">
        <v>8.6805555555555559E-3</v>
      </c>
      <c r="AC23" s="4">
        <f>AB23-Z23</f>
        <v>6.2500000000000056E-4</v>
      </c>
      <c r="AD23" s="4">
        <v>9.2708333333333341E-3</v>
      </c>
      <c r="AE23" s="4">
        <f>AD23-AB23</f>
        <v>5.9027777777777811E-4</v>
      </c>
      <c r="AF23" s="4">
        <f>AD23</f>
        <v>9.2708333333333341E-3</v>
      </c>
      <c r="AG23" s="103">
        <v>7</v>
      </c>
    </row>
    <row r="24" spans="1:33" x14ac:dyDescent="0.35">
      <c r="A24" t="s">
        <v>357</v>
      </c>
      <c r="B24" s="4">
        <v>6.3657407407407402E-4</v>
      </c>
      <c r="C24" s="4">
        <f>B24</f>
        <v>6.3657407407407402E-4</v>
      </c>
      <c r="D24" s="4">
        <v>1.3310185185185185E-3</v>
      </c>
      <c r="E24" s="4">
        <f>D24-C24</f>
        <v>6.9444444444444447E-4</v>
      </c>
      <c r="F24" s="4">
        <v>2.0486111111111113E-3</v>
      </c>
      <c r="G24" s="4">
        <f>F24-D24</f>
        <v>7.175925925925928E-4</v>
      </c>
      <c r="H24" s="4">
        <v>2.7777777777777779E-3</v>
      </c>
      <c r="I24" s="4">
        <f>H24-F24</f>
        <v>7.2916666666666659E-4</v>
      </c>
      <c r="J24" s="4">
        <v>3.483796296296296E-3</v>
      </c>
      <c r="K24" s="4">
        <f>J24-H24</f>
        <v>7.0601851851851815E-4</v>
      </c>
      <c r="L24" s="4">
        <v>4.1898148148148146E-3</v>
      </c>
      <c r="M24" s="4">
        <f>L24-J24</f>
        <v>7.0601851851851858E-4</v>
      </c>
      <c r="N24" s="4">
        <v>4.8958333333333328E-3</v>
      </c>
      <c r="O24" s="4">
        <f>N24-L24</f>
        <v>7.0601851851851815E-4</v>
      </c>
      <c r="P24" s="4">
        <v>5.6249999999999989E-3</v>
      </c>
      <c r="Q24" s="4">
        <f>P24-N24</f>
        <v>7.2916666666666616E-4</v>
      </c>
      <c r="R24" s="4">
        <v>6.3541666666666668E-3</v>
      </c>
      <c r="S24" s="4">
        <f>R24-P24</f>
        <v>7.2916666666666789E-4</v>
      </c>
      <c r="T24" s="4">
        <v>7.0717592592592594E-3</v>
      </c>
      <c r="U24" s="4">
        <f>T24-R24</f>
        <v>7.1759259259259259E-4</v>
      </c>
      <c r="V24" s="4">
        <v>7.7777777777777767E-3</v>
      </c>
      <c r="W24" s="4">
        <f>V24-T24</f>
        <v>7.0601851851851728E-4</v>
      </c>
      <c r="X24" s="4">
        <v>8.5300925925925926E-3</v>
      </c>
      <c r="Y24" s="4">
        <f>X24-V24</f>
        <v>7.523148148148159E-4</v>
      </c>
      <c r="Z24" s="4">
        <v>9.2361111111111116E-3</v>
      </c>
      <c r="AA24" s="4">
        <f>Z24-X24</f>
        <v>7.0601851851851902E-4</v>
      </c>
      <c r="AB24" s="4">
        <v>9.9768518518518531E-3</v>
      </c>
      <c r="AC24" s="4">
        <f>AB24-Z24</f>
        <v>7.4074074074074146E-4</v>
      </c>
      <c r="AD24" s="4">
        <v>1.0659722222222221E-2</v>
      </c>
      <c r="AE24" s="4">
        <f>AD24-AB24</f>
        <v>6.8287037037036841E-4</v>
      </c>
      <c r="AF24" s="4">
        <f>AD24</f>
        <v>1.0659722222222221E-2</v>
      </c>
      <c r="AG24" s="103">
        <v>6</v>
      </c>
    </row>
    <row r="25" spans="1:33" x14ac:dyDescent="0.35">
      <c r="A25" t="s">
        <v>52</v>
      </c>
      <c r="B25" s="4">
        <v>5.6712962962962956E-4</v>
      </c>
      <c r="C25" s="4">
        <f>B25</f>
        <v>5.6712962962962956E-4</v>
      </c>
      <c r="D25" s="4">
        <v>1.25E-3</v>
      </c>
      <c r="E25" s="4">
        <f>D25-C25</f>
        <v>6.8287037037037047E-4</v>
      </c>
      <c r="F25" s="4">
        <v>1.9791666666666668E-3</v>
      </c>
      <c r="G25" s="4">
        <f>F25-D25</f>
        <v>7.2916666666666681E-4</v>
      </c>
      <c r="H25" s="4">
        <v>2.7199074074074074E-3</v>
      </c>
      <c r="I25" s="4">
        <f>H25-F25</f>
        <v>7.407407407407406E-4</v>
      </c>
      <c r="J25" s="4">
        <v>3.4606481481481485E-3</v>
      </c>
      <c r="K25" s="4">
        <f>J25-H25</f>
        <v>7.4074074074074103E-4</v>
      </c>
      <c r="L25" s="4">
        <v>4.2245370370370371E-3</v>
      </c>
      <c r="M25" s="4">
        <f>L25-J25</f>
        <v>7.638888888888886E-4</v>
      </c>
      <c r="N25" s="4">
        <v>4.9884259259259265E-3</v>
      </c>
      <c r="O25" s="4">
        <f>N25-L25</f>
        <v>7.6388888888888947E-4</v>
      </c>
      <c r="P25" s="4">
        <v>5.7523148148148143E-3</v>
      </c>
      <c r="Q25" s="4">
        <f>P25-N25</f>
        <v>7.6388888888888774E-4</v>
      </c>
      <c r="R25" s="4">
        <v>6.5277777777777782E-3</v>
      </c>
      <c r="S25" s="4">
        <f>R25-P25</f>
        <v>7.7546296296296391E-4</v>
      </c>
      <c r="T25" s="4">
        <v>7.2916666666666659E-3</v>
      </c>
      <c r="U25" s="4">
        <f>T25-R25</f>
        <v>7.6388888888888774E-4</v>
      </c>
      <c r="V25" s="4">
        <v>8.0671296296296307E-3</v>
      </c>
      <c r="W25" s="4">
        <f>V25-T25</f>
        <v>7.7546296296296478E-4</v>
      </c>
      <c r="X25" s="4">
        <v>8.8425925925925911E-3</v>
      </c>
      <c r="Y25" s="4">
        <f>X25-V25</f>
        <v>7.7546296296296044E-4</v>
      </c>
      <c r="Z25" s="4">
        <v>9.5949074074074079E-3</v>
      </c>
      <c r="AA25" s="4">
        <f>Z25-X25</f>
        <v>7.5231481481481677E-4</v>
      </c>
      <c r="AB25" s="4">
        <v>1.0324074074074074E-2</v>
      </c>
      <c r="AC25" s="4">
        <f>AB25-Z25</f>
        <v>7.2916666666666616E-4</v>
      </c>
      <c r="AD25" s="4">
        <v>1.105324074074074E-2</v>
      </c>
      <c r="AE25" s="4">
        <f>AD25-AB25</f>
        <v>7.2916666666666616E-4</v>
      </c>
      <c r="AF25" s="4">
        <f>AD25</f>
        <v>1.105324074074074E-2</v>
      </c>
      <c r="AG25" s="103">
        <v>5</v>
      </c>
    </row>
    <row r="26" spans="1:33" x14ac:dyDescent="0.35">
      <c r="A26" t="s">
        <v>106</v>
      </c>
      <c r="B26" s="4">
        <v>7.175925925925927E-4</v>
      </c>
      <c r="C26" s="4">
        <f>B26</f>
        <v>7.175925925925927E-4</v>
      </c>
      <c r="D26" s="4">
        <v>1.5624999999999999E-3</v>
      </c>
      <c r="E26" s="4">
        <f>D26-C26</f>
        <v>8.4490740740740717E-4</v>
      </c>
      <c r="F26" s="4">
        <v>2.4537037037037036E-3</v>
      </c>
      <c r="G26" s="4">
        <f>F26-D26</f>
        <v>8.9120370370370373E-4</v>
      </c>
      <c r="H26" s="4">
        <v>3.2986111111111111E-3</v>
      </c>
      <c r="I26" s="4">
        <f>H26-F26</f>
        <v>8.449074074074075E-4</v>
      </c>
      <c r="J26" s="4">
        <v>4.1666666666666666E-3</v>
      </c>
      <c r="K26" s="4">
        <f>J26-H26</f>
        <v>8.6805555555555551E-4</v>
      </c>
      <c r="L26" s="4">
        <v>5.0000000000000001E-3</v>
      </c>
      <c r="M26" s="4">
        <f>L26-J26</f>
        <v>8.333333333333335E-4</v>
      </c>
      <c r="N26" s="4">
        <v>5.8449074074074072E-3</v>
      </c>
      <c r="O26" s="4">
        <f>N26-L26</f>
        <v>8.4490740740740707E-4</v>
      </c>
      <c r="P26" s="4">
        <v>6.6782407407407415E-3</v>
      </c>
      <c r="Q26" s="4">
        <f>P26-N26</f>
        <v>8.3333333333333436E-4</v>
      </c>
      <c r="R26" s="4">
        <v>7.5231481481481477E-3</v>
      </c>
      <c r="S26" s="4">
        <f>R26-P26</f>
        <v>8.449074074074062E-4</v>
      </c>
      <c r="T26" s="4">
        <v>8.3449074074074085E-3</v>
      </c>
      <c r="U26" s="4">
        <f>T26-R26</f>
        <v>8.2175925925926079E-4</v>
      </c>
      <c r="V26" s="4">
        <v>9.1666666666666667E-3</v>
      </c>
      <c r="W26" s="4">
        <f>V26-T26</f>
        <v>8.2175925925925819E-4</v>
      </c>
      <c r="X26" s="4">
        <v>1.0011574074074074E-2</v>
      </c>
      <c r="Y26" s="4">
        <f>X26-V26</f>
        <v>8.4490740740740707E-4</v>
      </c>
      <c r="Z26" s="4">
        <v>1.0833333333333334E-2</v>
      </c>
      <c r="AA26" s="4">
        <f>Z26-X26</f>
        <v>8.2175925925925992E-4</v>
      </c>
      <c r="AB26" s="4">
        <v>1.1655092592592594E-2</v>
      </c>
      <c r="AC26" s="4">
        <f>AB26-Z26</f>
        <v>8.2175925925925992E-4</v>
      </c>
      <c r="AD26" s="4">
        <v>1.2418981481481482E-2</v>
      </c>
      <c r="AE26" s="4">
        <f>AD26-AB26</f>
        <v>7.638888888888886E-4</v>
      </c>
      <c r="AF26" s="4">
        <f>AD26</f>
        <v>1.2418981481481482E-2</v>
      </c>
      <c r="AG26" s="103">
        <v>4</v>
      </c>
    </row>
    <row r="29" spans="1:33" x14ac:dyDescent="0.35">
      <c r="A29" s="41" t="s">
        <v>358</v>
      </c>
    </row>
  </sheetData>
  <mergeCells count="1">
    <mergeCell ref="A1:T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25C0-8CD2-47F4-9997-0199E4F80A38}">
  <dimension ref="A1:Y19"/>
  <sheetViews>
    <sheetView workbookViewId="0">
      <selection sqref="A1:K1"/>
    </sheetView>
  </sheetViews>
  <sheetFormatPr defaultRowHeight="14.5" x14ac:dyDescent="0.35"/>
  <cols>
    <col min="1" max="1" width="13.7265625" customWidth="1"/>
    <col min="2" max="2" width="23.6328125" customWidth="1"/>
    <col min="3" max="3" width="12.6328125" customWidth="1"/>
    <col min="4" max="4" width="14.6328125" customWidth="1"/>
    <col min="5" max="5" width="16.1796875" customWidth="1"/>
    <col min="6" max="6" width="13.6328125" customWidth="1"/>
    <col min="7" max="7" width="12.36328125" customWidth="1"/>
    <col min="8" max="8" width="19.36328125" customWidth="1"/>
    <col min="9" max="9" width="15.36328125" customWidth="1"/>
    <col min="10" max="10" width="12.36328125" customWidth="1"/>
    <col min="11" max="11" width="12.08984375" customWidth="1"/>
    <col min="12" max="12" width="15.36328125" customWidth="1"/>
    <col min="13" max="13" width="11.54296875" customWidth="1"/>
    <col min="14" max="14" width="10.453125" customWidth="1"/>
  </cols>
  <sheetData>
    <row r="1" spans="1:25" ht="21" x14ac:dyDescent="0.5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3" spans="1:25" s="39" customFormat="1" ht="43.5" x14ac:dyDescent="0.35">
      <c r="A3" s="27" t="s">
        <v>33</v>
      </c>
      <c r="B3" s="25" t="s">
        <v>34</v>
      </c>
      <c r="C3" s="26" t="s">
        <v>35</v>
      </c>
      <c r="D3" s="28" t="s">
        <v>36</v>
      </c>
      <c r="E3" s="38" t="s">
        <v>37</v>
      </c>
      <c r="F3" s="38" t="s">
        <v>38</v>
      </c>
      <c r="G3" s="38" t="s">
        <v>19</v>
      </c>
      <c r="H3" s="38" t="s">
        <v>39</v>
      </c>
      <c r="I3" s="7" t="s">
        <v>37</v>
      </c>
      <c r="J3" s="7" t="s">
        <v>38</v>
      </c>
      <c r="K3" s="7" t="s">
        <v>19</v>
      </c>
      <c r="L3" s="7" t="s">
        <v>39</v>
      </c>
      <c r="M3" s="7" t="s">
        <v>40</v>
      </c>
      <c r="N3" s="7" t="s">
        <v>41</v>
      </c>
      <c r="O3" s="5"/>
      <c r="P3" s="7" t="s">
        <v>1</v>
      </c>
      <c r="Q3" s="29"/>
      <c r="R3" s="8" t="s">
        <v>42</v>
      </c>
      <c r="S3" s="9" t="s">
        <v>43</v>
      </c>
      <c r="T3" s="11" t="s">
        <v>44</v>
      </c>
      <c r="U3" s="12" t="s">
        <v>43</v>
      </c>
      <c r="V3" s="14" t="s">
        <v>45</v>
      </c>
      <c r="W3" s="15" t="s">
        <v>46</v>
      </c>
      <c r="X3" s="17" t="s">
        <v>47</v>
      </c>
      <c r="Y3" s="18" t="s">
        <v>43</v>
      </c>
    </row>
    <row r="4" spans="1:25" ht="20" customHeight="1" x14ac:dyDescent="0.35">
      <c r="A4" s="20">
        <v>1</v>
      </c>
      <c r="B4" s="30" t="s">
        <v>20</v>
      </c>
      <c r="C4" s="31" t="s">
        <v>48</v>
      </c>
      <c r="D4" s="21">
        <v>0</v>
      </c>
      <c r="E4" s="36">
        <v>6.3888888888888884E-3</v>
      </c>
      <c r="F4" s="37">
        <v>1.2881944444444446E-2</v>
      </c>
      <c r="G4" s="37">
        <v>3.636574074074074E-2</v>
      </c>
      <c r="H4" s="37">
        <v>4.311342592592593E-2</v>
      </c>
      <c r="I4" s="21">
        <f t="shared" ref="I4:L19" si="0">E4-$D4</f>
        <v>6.3888888888888884E-3</v>
      </c>
      <c r="J4" s="21">
        <f t="shared" si="0"/>
        <v>1.2881944444444446E-2</v>
      </c>
      <c r="K4" s="21">
        <f t="shared" si="0"/>
        <v>3.636574074074074E-2</v>
      </c>
      <c r="L4" s="21">
        <f t="shared" si="0"/>
        <v>4.311342592592593E-2</v>
      </c>
      <c r="M4" s="22">
        <v>1</v>
      </c>
      <c r="N4" s="22"/>
      <c r="O4" s="23"/>
      <c r="P4" s="22">
        <v>10</v>
      </c>
      <c r="Q4" s="24"/>
      <c r="R4" s="32">
        <f>I4</f>
        <v>6.3888888888888884E-3</v>
      </c>
      <c r="S4" s="10">
        <f>(R4)/2.5</f>
        <v>2.5555555555555553E-3</v>
      </c>
      <c r="T4" s="33">
        <f t="shared" ref="T4:T19" si="1">J4-I4</f>
        <v>6.4930555555555575E-3</v>
      </c>
      <c r="U4" s="13">
        <f>(T4)/2.5</f>
        <v>2.597222222222223E-3</v>
      </c>
      <c r="V4" s="34">
        <f t="shared" ref="V4:V19" si="2">K4-J4</f>
        <v>2.3483796296296294E-2</v>
      </c>
      <c r="W4" s="16">
        <f>20/(V4*24)</f>
        <v>35.485460818137014</v>
      </c>
      <c r="X4" s="35">
        <f t="shared" ref="X4:X19" si="3">L4-K4</f>
        <v>6.7476851851851899E-3</v>
      </c>
      <c r="Y4" s="19">
        <f>(X4)/2.5</f>
        <v>2.699074074074076E-3</v>
      </c>
    </row>
    <row r="5" spans="1:25" ht="20" customHeight="1" x14ac:dyDescent="0.35">
      <c r="A5" s="20">
        <v>3</v>
      </c>
      <c r="B5" s="30" t="s">
        <v>21</v>
      </c>
      <c r="C5" s="31" t="s">
        <v>48</v>
      </c>
      <c r="D5" s="21">
        <v>0</v>
      </c>
      <c r="E5" s="36">
        <v>6.7013888888888887E-3</v>
      </c>
      <c r="F5" s="37">
        <v>1.3483796296296298E-2</v>
      </c>
      <c r="G5" s="37">
        <v>3.8784722222222227E-2</v>
      </c>
      <c r="H5" s="37">
        <v>4.5914351851851852E-2</v>
      </c>
      <c r="I5" s="21">
        <f t="shared" si="0"/>
        <v>6.7013888888888887E-3</v>
      </c>
      <c r="J5" s="21">
        <f t="shared" si="0"/>
        <v>1.3483796296296298E-2</v>
      </c>
      <c r="K5" s="21">
        <f t="shared" si="0"/>
        <v>3.8784722222222227E-2</v>
      </c>
      <c r="L5" s="21">
        <f t="shared" si="0"/>
        <v>4.5914351851851852E-2</v>
      </c>
      <c r="M5" s="22">
        <v>2</v>
      </c>
      <c r="N5" s="22"/>
      <c r="O5" s="23"/>
      <c r="P5" s="22">
        <v>7</v>
      </c>
      <c r="Q5" s="24"/>
      <c r="R5" s="32">
        <f t="shared" ref="R5:R19" si="4">I5</f>
        <v>6.7013888888888887E-3</v>
      </c>
      <c r="S5" s="10">
        <f t="shared" ref="S5:U19" si="5">(R5)/2.5</f>
        <v>2.6805555555555554E-3</v>
      </c>
      <c r="T5" s="33">
        <f t="shared" si="1"/>
        <v>6.7824074074074089E-3</v>
      </c>
      <c r="U5" s="13">
        <f t="shared" si="5"/>
        <v>2.7129629629629635E-3</v>
      </c>
      <c r="V5" s="34">
        <f t="shared" si="2"/>
        <v>2.5300925925925928E-2</v>
      </c>
      <c r="W5" s="16">
        <f t="shared" ref="W5:W19" si="6">20/(V5*24)</f>
        <v>32.936870997255255</v>
      </c>
      <c r="X5" s="35">
        <f t="shared" si="3"/>
        <v>7.1296296296296247E-3</v>
      </c>
      <c r="Y5" s="19">
        <f t="shared" ref="Y5:Y19" si="7">(X5)/2.5</f>
        <v>2.8518518518518498E-3</v>
      </c>
    </row>
    <row r="6" spans="1:25" ht="20" customHeight="1" x14ac:dyDescent="0.35">
      <c r="A6" s="20">
        <v>2</v>
      </c>
      <c r="B6" s="30" t="s">
        <v>9</v>
      </c>
      <c r="C6" s="31" t="s">
        <v>48</v>
      </c>
      <c r="D6" s="21">
        <v>0</v>
      </c>
      <c r="E6" s="36">
        <v>7.3148148148148148E-3</v>
      </c>
      <c r="F6" s="37">
        <v>1.4849537037037036E-2</v>
      </c>
      <c r="G6" s="37">
        <v>3.9942129629629626E-2</v>
      </c>
      <c r="H6" s="37">
        <v>4.7384259259259258E-2</v>
      </c>
      <c r="I6" s="21">
        <f t="shared" si="0"/>
        <v>7.3148148148148148E-3</v>
      </c>
      <c r="J6" s="21">
        <f t="shared" si="0"/>
        <v>1.4849537037037036E-2</v>
      </c>
      <c r="K6" s="21">
        <f t="shared" si="0"/>
        <v>3.9942129629629626E-2</v>
      </c>
      <c r="L6" s="21">
        <f t="shared" si="0"/>
        <v>4.7384259259259258E-2</v>
      </c>
      <c r="M6" s="22">
        <v>3</v>
      </c>
      <c r="N6" s="22"/>
      <c r="O6" s="23"/>
      <c r="P6" s="22">
        <v>6</v>
      </c>
      <c r="Q6" s="24"/>
      <c r="R6" s="32">
        <f t="shared" si="4"/>
        <v>7.3148148148148148E-3</v>
      </c>
      <c r="S6" s="10">
        <f t="shared" si="5"/>
        <v>2.925925925925926E-3</v>
      </c>
      <c r="T6" s="33">
        <f t="shared" si="1"/>
        <v>7.5347222222222213E-3</v>
      </c>
      <c r="U6" s="13">
        <f t="shared" si="5"/>
        <v>3.0138888888888884E-3</v>
      </c>
      <c r="V6" s="34">
        <f t="shared" si="2"/>
        <v>2.509259259259259E-2</v>
      </c>
      <c r="W6" s="16">
        <f t="shared" si="6"/>
        <v>33.210332103321036</v>
      </c>
      <c r="X6" s="35">
        <f t="shared" si="3"/>
        <v>7.4421296296296319E-3</v>
      </c>
      <c r="Y6" s="19">
        <f t="shared" si="7"/>
        <v>2.9768518518518529E-3</v>
      </c>
    </row>
    <row r="7" spans="1:25" ht="20" customHeight="1" x14ac:dyDescent="0.35">
      <c r="A7" s="20">
        <v>4</v>
      </c>
      <c r="B7" s="30" t="s">
        <v>24</v>
      </c>
      <c r="C7" s="31" t="s">
        <v>48</v>
      </c>
      <c r="D7" s="21">
        <v>0</v>
      </c>
      <c r="E7" s="36">
        <v>7.789351851851852E-3</v>
      </c>
      <c r="F7" s="37">
        <v>1.5787037037037037E-2</v>
      </c>
      <c r="G7" s="37">
        <v>4.1574074074074076E-2</v>
      </c>
      <c r="H7" s="37">
        <v>4.9212962962962958E-2</v>
      </c>
      <c r="I7" s="21">
        <f t="shared" si="0"/>
        <v>7.789351851851852E-3</v>
      </c>
      <c r="J7" s="21">
        <f t="shared" si="0"/>
        <v>1.5787037037037037E-2</v>
      </c>
      <c r="K7" s="21">
        <f t="shared" si="0"/>
        <v>4.1574074074074076E-2</v>
      </c>
      <c r="L7" s="21">
        <f t="shared" si="0"/>
        <v>4.9212962962962958E-2</v>
      </c>
      <c r="M7" s="22">
        <v>4</v>
      </c>
      <c r="N7" s="22"/>
      <c r="O7" s="23"/>
      <c r="P7" s="22">
        <v>5</v>
      </c>
      <c r="Q7" s="24"/>
      <c r="R7" s="32">
        <f t="shared" si="4"/>
        <v>7.789351851851852E-3</v>
      </c>
      <c r="S7" s="10">
        <f t="shared" si="5"/>
        <v>3.115740740740741E-3</v>
      </c>
      <c r="T7" s="33">
        <f t="shared" si="1"/>
        <v>7.9976851851851841E-3</v>
      </c>
      <c r="U7" s="13">
        <f t="shared" si="5"/>
        <v>3.1990740740740738E-3</v>
      </c>
      <c r="V7" s="34">
        <f t="shared" si="2"/>
        <v>2.5787037037037039E-2</v>
      </c>
      <c r="W7" s="16">
        <f t="shared" si="6"/>
        <v>32.315978456014363</v>
      </c>
      <c r="X7" s="35">
        <f t="shared" si="3"/>
        <v>7.6388888888888826E-3</v>
      </c>
      <c r="Y7" s="19">
        <f t="shared" si="7"/>
        <v>3.0555555555555531E-3</v>
      </c>
    </row>
    <row r="8" spans="1:25" ht="20" customHeight="1" x14ac:dyDescent="0.35">
      <c r="A8" s="20">
        <v>9</v>
      </c>
      <c r="B8" s="30" t="s">
        <v>49</v>
      </c>
      <c r="C8" s="31" t="s">
        <v>48</v>
      </c>
      <c r="D8" s="21">
        <v>6.9444444444444447E-4</v>
      </c>
      <c r="E8" s="36">
        <v>8.3333333333333332E-3</v>
      </c>
      <c r="F8" s="37">
        <v>1.6342592592592593E-2</v>
      </c>
      <c r="G8" s="37">
        <v>4.3819444444444446E-2</v>
      </c>
      <c r="H8" s="37">
        <v>5.2175925925925924E-2</v>
      </c>
      <c r="I8" s="21">
        <f t="shared" si="0"/>
        <v>7.6388888888888886E-3</v>
      </c>
      <c r="J8" s="21">
        <f t="shared" si="0"/>
        <v>1.5648148148148147E-2</v>
      </c>
      <c r="K8" s="21">
        <f t="shared" si="0"/>
        <v>4.3125000000000004E-2</v>
      </c>
      <c r="L8" s="21">
        <f t="shared" si="0"/>
        <v>5.1481481481481482E-2</v>
      </c>
      <c r="M8" s="22">
        <v>5</v>
      </c>
      <c r="N8" s="22"/>
      <c r="O8" s="23"/>
      <c r="P8" s="22">
        <v>4</v>
      </c>
      <c r="Q8" s="24"/>
      <c r="R8" s="32">
        <f t="shared" si="4"/>
        <v>7.6388888888888886E-3</v>
      </c>
      <c r="S8" s="10">
        <f t="shared" si="5"/>
        <v>3.0555555555555553E-3</v>
      </c>
      <c r="T8" s="33">
        <f t="shared" si="1"/>
        <v>8.0092592592592576E-3</v>
      </c>
      <c r="U8" s="13">
        <f t="shared" si="5"/>
        <v>3.203703703703703E-3</v>
      </c>
      <c r="V8" s="34">
        <f t="shared" si="2"/>
        <v>2.7476851851851856E-2</v>
      </c>
      <c r="W8" s="16">
        <f t="shared" si="6"/>
        <v>30.328559393428808</v>
      </c>
      <c r="X8" s="35">
        <f t="shared" si="3"/>
        <v>8.3564814814814786E-3</v>
      </c>
      <c r="Y8" s="19">
        <f t="shared" si="7"/>
        <v>3.3425925925925914E-3</v>
      </c>
    </row>
    <row r="9" spans="1:25" ht="20" customHeight="1" x14ac:dyDescent="0.35">
      <c r="A9" s="20">
        <v>13</v>
      </c>
      <c r="B9" s="30" t="s">
        <v>50</v>
      </c>
      <c r="C9" s="31" t="s">
        <v>51</v>
      </c>
      <c r="D9" s="21">
        <v>1.3888888888888889E-3</v>
      </c>
      <c r="E9" s="36">
        <v>9.2476851851851852E-3</v>
      </c>
      <c r="F9" s="37">
        <v>1.7025462962962961E-2</v>
      </c>
      <c r="G9" s="37">
        <v>4.5555555555555551E-2</v>
      </c>
      <c r="H9" s="37">
        <v>5.3356481481481477E-2</v>
      </c>
      <c r="I9" s="21">
        <f t="shared" si="0"/>
        <v>7.858796296296296E-3</v>
      </c>
      <c r="J9" s="21">
        <f t="shared" si="0"/>
        <v>1.5636574074074074E-2</v>
      </c>
      <c r="K9" s="21">
        <f t="shared" si="0"/>
        <v>4.416666666666666E-2</v>
      </c>
      <c r="L9" s="21">
        <f t="shared" si="0"/>
        <v>5.1967592592592586E-2</v>
      </c>
      <c r="M9" s="22"/>
      <c r="N9" s="22">
        <v>1</v>
      </c>
      <c r="O9" s="23"/>
      <c r="P9" s="22">
        <v>10</v>
      </c>
      <c r="Q9" s="24"/>
      <c r="R9" s="32">
        <f t="shared" si="4"/>
        <v>7.858796296296296E-3</v>
      </c>
      <c r="S9" s="10">
        <f t="shared" si="5"/>
        <v>3.1435185185185186E-3</v>
      </c>
      <c r="T9" s="33">
        <f t="shared" si="1"/>
        <v>7.7777777777777776E-3</v>
      </c>
      <c r="U9" s="13">
        <f t="shared" si="5"/>
        <v>3.1111111111111109E-3</v>
      </c>
      <c r="V9" s="34">
        <f t="shared" si="2"/>
        <v>2.8530092592592586E-2</v>
      </c>
      <c r="W9" s="16">
        <f t="shared" si="6"/>
        <v>29.208924949290068</v>
      </c>
      <c r="X9" s="35">
        <f t="shared" si="3"/>
        <v>7.8009259259259264E-3</v>
      </c>
      <c r="Y9" s="19">
        <f t="shared" si="7"/>
        <v>3.1203703703703706E-3</v>
      </c>
    </row>
    <row r="10" spans="1:25" ht="20" customHeight="1" x14ac:dyDescent="0.35">
      <c r="A10" s="20">
        <v>12</v>
      </c>
      <c r="B10" s="30" t="s">
        <v>52</v>
      </c>
      <c r="C10" s="31" t="s">
        <v>51</v>
      </c>
      <c r="D10" s="21">
        <v>1.3888888888888889E-3</v>
      </c>
      <c r="E10" s="36">
        <v>9.5370370370370366E-3</v>
      </c>
      <c r="F10" s="37">
        <v>1.7731481481481483E-2</v>
      </c>
      <c r="G10" s="37">
        <v>4.611111111111111E-2</v>
      </c>
      <c r="H10" s="37">
        <v>5.4317129629629625E-2</v>
      </c>
      <c r="I10" s="21">
        <f t="shared" si="0"/>
        <v>8.1481481481481474E-3</v>
      </c>
      <c r="J10" s="21">
        <f t="shared" si="0"/>
        <v>1.6342592592592596E-2</v>
      </c>
      <c r="K10" s="21">
        <f t="shared" si="0"/>
        <v>4.4722222222222219E-2</v>
      </c>
      <c r="L10" s="21">
        <f t="shared" si="0"/>
        <v>5.2928240740740734E-2</v>
      </c>
      <c r="M10" s="22"/>
      <c r="N10" s="22">
        <v>2</v>
      </c>
      <c r="O10" s="23"/>
      <c r="P10" s="22">
        <v>7</v>
      </c>
      <c r="Q10" s="24"/>
      <c r="R10" s="32">
        <f t="shared" si="4"/>
        <v>8.1481481481481474E-3</v>
      </c>
      <c r="S10" s="10">
        <f t="shared" si="5"/>
        <v>3.2592592592592591E-3</v>
      </c>
      <c r="T10" s="33">
        <f t="shared" si="1"/>
        <v>8.1944444444444486E-3</v>
      </c>
      <c r="U10" s="13">
        <f t="shared" si="5"/>
        <v>3.2777777777777796E-3</v>
      </c>
      <c r="V10" s="34">
        <f t="shared" si="2"/>
        <v>2.8379629629629623E-2</v>
      </c>
      <c r="W10" s="16">
        <f t="shared" si="6"/>
        <v>29.363784665579125</v>
      </c>
      <c r="X10" s="35">
        <f t="shared" si="3"/>
        <v>8.2060185185185153E-3</v>
      </c>
      <c r="Y10" s="19">
        <f t="shared" si="7"/>
        <v>3.2824074074074062E-3</v>
      </c>
    </row>
    <row r="11" spans="1:25" ht="20" customHeight="1" x14ac:dyDescent="0.35">
      <c r="A11" s="20">
        <v>8</v>
      </c>
      <c r="B11" s="30" t="s">
        <v>53</v>
      </c>
      <c r="C11" s="31" t="s">
        <v>48</v>
      </c>
      <c r="D11" s="21">
        <v>6.9444444444444447E-4</v>
      </c>
      <c r="E11" s="36">
        <v>8.1597222222222227E-3</v>
      </c>
      <c r="F11" s="37">
        <v>1.5879629629629629E-2</v>
      </c>
      <c r="G11" s="37">
        <v>4.6192129629629632E-2</v>
      </c>
      <c r="H11" s="37">
        <v>5.4143518518518514E-2</v>
      </c>
      <c r="I11" s="21">
        <f t="shared" si="0"/>
        <v>7.4652777777777781E-3</v>
      </c>
      <c r="J11" s="21">
        <f t="shared" si="0"/>
        <v>1.5185185185185185E-2</v>
      </c>
      <c r="K11" s="21">
        <f t="shared" si="0"/>
        <v>4.549768518518519E-2</v>
      </c>
      <c r="L11" s="21">
        <f t="shared" si="0"/>
        <v>5.3449074074074072E-2</v>
      </c>
      <c r="M11" s="22">
        <v>6</v>
      </c>
      <c r="N11" s="22"/>
      <c r="O11" s="23"/>
      <c r="P11" s="22" t="s">
        <v>23</v>
      </c>
      <c r="Q11" s="24"/>
      <c r="R11" s="32">
        <f t="shared" si="4"/>
        <v>7.4652777777777781E-3</v>
      </c>
      <c r="S11" s="10">
        <f t="shared" si="5"/>
        <v>2.9861111111111113E-3</v>
      </c>
      <c r="T11" s="33">
        <f t="shared" si="1"/>
        <v>7.7199074074074071E-3</v>
      </c>
      <c r="U11" s="13">
        <f t="shared" si="5"/>
        <v>3.0879629629629629E-3</v>
      </c>
      <c r="V11" s="34">
        <f t="shared" si="2"/>
        <v>3.0312500000000006E-2</v>
      </c>
      <c r="W11" s="16">
        <f t="shared" si="6"/>
        <v>27.491408934707898</v>
      </c>
      <c r="X11" s="35">
        <f t="shared" si="3"/>
        <v>7.9513888888888828E-3</v>
      </c>
      <c r="Y11" s="19">
        <f t="shared" si="7"/>
        <v>3.1805555555555532E-3</v>
      </c>
    </row>
    <row r="12" spans="1:25" ht="20" customHeight="1" x14ac:dyDescent="0.35">
      <c r="A12" s="20">
        <v>11</v>
      </c>
      <c r="B12" s="30" t="s">
        <v>2</v>
      </c>
      <c r="C12" s="31" t="s">
        <v>51</v>
      </c>
      <c r="D12" s="21">
        <v>1.3888888888888889E-3</v>
      </c>
      <c r="E12" s="36">
        <v>9.9421296296296289E-3</v>
      </c>
      <c r="F12" s="37">
        <v>1.8541666666666668E-2</v>
      </c>
      <c r="G12" s="37">
        <v>4.7303240740740743E-2</v>
      </c>
      <c r="H12" s="37">
        <v>5.5937500000000001E-2</v>
      </c>
      <c r="I12" s="21">
        <f t="shared" si="0"/>
        <v>8.5532407407407397E-3</v>
      </c>
      <c r="J12" s="21">
        <f t="shared" si="0"/>
        <v>1.7152777777777781E-2</v>
      </c>
      <c r="K12" s="21">
        <f t="shared" si="0"/>
        <v>4.5914351851851852E-2</v>
      </c>
      <c r="L12" s="21">
        <f t="shared" si="0"/>
        <v>5.454861111111111E-2</v>
      </c>
      <c r="M12" s="22"/>
      <c r="N12" s="22">
        <v>3</v>
      </c>
      <c r="O12" s="23"/>
      <c r="P12" s="22">
        <v>6</v>
      </c>
      <c r="Q12" s="24"/>
      <c r="R12" s="32">
        <f t="shared" si="4"/>
        <v>8.5532407407407397E-3</v>
      </c>
      <c r="S12" s="10">
        <f t="shared" si="5"/>
        <v>3.421296296296296E-3</v>
      </c>
      <c r="T12" s="33">
        <f t="shared" si="1"/>
        <v>8.5995370370370409E-3</v>
      </c>
      <c r="U12" s="13">
        <f t="shared" si="5"/>
        <v>3.4398148148148166E-3</v>
      </c>
      <c r="V12" s="34">
        <f t="shared" si="2"/>
        <v>2.8761574074074071E-2</v>
      </c>
      <c r="W12" s="16">
        <f t="shared" si="6"/>
        <v>28.973843058350102</v>
      </c>
      <c r="X12" s="35">
        <f t="shared" si="3"/>
        <v>8.6342592592592582E-3</v>
      </c>
      <c r="Y12" s="19">
        <f t="shared" si="7"/>
        <v>3.4537037037037032E-3</v>
      </c>
    </row>
    <row r="13" spans="1:25" ht="20" customHeight="1" x14ac:dyDescent="0.35">
      <c r="A13" s="20">
        <v>7</v>
      </c>
      <c r="B13" s="30" t="s">
        <v>54</v>
      </c>
      <c r="C13" s="31" t="s">
        <v>48</v>
      </c>
      <c r="D13" s="21">
        <v>6.9444444444444447E-4</v>
      </c>
      <c r="E13" s="36">
        <v>8.9120370370370378E-3</v>
      </c>
      <c r="F13" s="37">
        <v>1.7384259259259262E-2</v>
      </c>
      <c r="G13" s="37">
        <v>4.6817129629629632E-2</v>
      </c>
      <c r="H13" s="37">
        <v>5.559027777777778E-2</v>
      </c>
      <c r="I13" s="21">
        <f t="shared" si="0"/>
        <v>8.217592592592594E-3</v>
      </c>
      <c r="J13" s="21">
        <f t="shared" si="0"/>
        <v>1.6689814814814817E-2</v>
      </c>
      <c r="K13" s="21">
        <f t="shared" si="0"/>
        <v>4.612268518518519E-2</v>
      </c>
      <c r="L13" s="21">
        <f t="shared" si="0"/>
        <v>5.4895833333333338E-2</v>
      </c>
      <c r="M13" s="22">
        <v>7</v>
      </c>
      <c r="N13" s="22"/>
      <c r="O13" s="23"/>
      <c r="P13" s="22">
        <v>3</v>
      </c>
      <c r="Q13" s="24"/>
      <c r="R13" s="32">
        <f t="shared" si="4"/>
        <v>8.217592592592594E-3</v>
      </c>
      <c r="S13" s="10">
        <f t="shared" si="5"/>
        <v>3.2870370370370375E-3</v>
      </c>
      <c r="T13" s="33">
        <f t="shared" si="1"/>
        <v>8.472222222222223E-3</v>
      </c>
      <c r="U13" s="13">
        <f t="shared" si="5"/>
        <v>3.3888888888888892E-3</v>
      </c>
      <c r="V13" s="34">
        <f t="shared" si="2"/>
        <v>2.9432870370370373E-2</v>
      </c>
      <c r="W13" s="16">
        <f t="shared" si="6"/>
        <v>28.313016122689735</v>
      </c>
      <c r="X13" s="35">
        <f t="shared" si="3"/>
        <v>8.773148148148148E-3</v>
      </c>
      <c r="Y13" s="19">
        <f t="shared" si="7"/>
        <v>3.5092592592592593E-3</v>
      </c>
    </row>
    <row r="14" spans="1:25" ht="20" customHeight="1" x14ac:dyDescent="0.35">
      <c r="A14" s="20">
        <v>15</v>
      </c>
      <c r="B14" s="30" t="s">
        <v>3</v>
      </c>
      <c r="C14" s="31" t="s">
        <v>51</v>
      </c>
      <c r="D14" s="21">
        <v>2.7777777777777779E-3</v>
      </c>
      <c r="E14" s="36">
        <v>1.1331018518518518E-2</v>
      </c>
      <c r="F14" s="37">
        <v>1.9988425925925927E-2</v>
      </c>
      <c r="G14" s="37">
        <v>4.9583333333333333E-2</v>
      </c>
      <c r="H14" s="37">
        <v>5.814814814814815E-2</v>
      </c>
      <c r="I14" s="21">
        <f t="shared" si="0"/>
        <v>8.5532407407407397E-3</v>
      </c>
      <c r="J14" s="21">
        <f t="shared" si="0"/>
        <v>1.7210648148148149E-2</v>
      </c>
      <c r="K14" s="21">
        <f t="shared" si="0"/>
        <v>4.6805555555555559E-2</v>
      </c>
      <c r="L14" s="21">
        <f t="shared" si="0"/>
        <v>5.5370370370370375E-2</v>
      </c>
      <c r="M14" s="22"/>
      <c r="N14" s="22">
        <v>4</v>
      </c>
      <c r="O14" s="23"/>
      <c r="P14" s="22">
        <v>5</v>
      </c>
      <c r="Q14" s="24"/>
      <c r="R14" s="32">
        <f t="shared" si="4"/>
        <v>8.5532407407407397E-3</v>
      </c>
      <c r="S14" s="10">
        <f t="shared" si="5"/>
        <v>3.421296296296296E-3</v>
      </c>
      <c r="T14" s="33">
        <f t="shared" si="1"/>
        <v>8.6574074074074088E-3</v>
      </c>
      <c r="U14" s="13">
        <f t="shared" si="5"/>
        <v>3.4629629629629637E-3</v>
      </c>
      <c r="V14" s="34">
        <f t="shared" si="2"/>
        <v>2.959490740740741E-2</v>
      </c>
      <c r="W14" s="16">
        <f t="shared" si="6"/>
        <v>28.157997653500196</v>
      </c>
      <c r="X14" s="35">
        <f t="shared" si="3"/>
        <v>8.5648148148148168E-3</v>
      </c>
      <c r="Y14" s="19">
        <f t="shared" si="7"/>
        <v>3.4259259259259269E-3</v>
      </c>
    </row>
    <row r="15" spans="1:25" ht="20" customHeight="1" x14ac:dyDescent="0.35">
      <c r="A15" s="20">
        <v>14</v>
      </c>
      <c r="B15" s="30" t="s">
        <v>7</v>
      </c>
      <c r="C15" s="31" t="s">
        <v>51</v>
      </c>
      <c r="D15" s="21">
        <v>2.7777777777777779E-3</v>
      </c>
      <c r="E15" s="36">
        <v>1.1377314814814814E-2</v>
      </c>
      <c r="F15" s="37">
        <v>2.0219907407407409E-2</v>
      </c>
      <c r="G15" s="37">
        <v>5.0578703703703709E-2</v>
      </c>
      <c r="H15" s="37">
        <v>5.950231481481482E-2</v>
      </c>
      <c r="I15" s="21">
        <f t="shared" si="0"/>
        <v>8.5995370370370357E-3</v>
      </c>
      <c r="J15" s="21">
        <f t="shared" si="0"/>
        <v>1.744212962962963E-2</v>
      </c>
      <c r="K15" s="21">
        <f t="shared" si="0"/>
        <v>4.7800925925925934E-2</v>
      </c>
      <c r="L15" s="21">
        <f t="shared" si="0"/>
        <v>5.6724537037037046E-2</v>
      </c>
      <c r="M15" s="22"/>
      <c r="N15" s="22">
        <v>5</v>
      </c>
      <c r="O15" s="23"/>
      <c r="P15" s="22">
        <v>4</v>
      </c>
      <c r="Q15" s="24"/>
      <c r="R15" s="32">
        <f t="shared" si="4"/>
        <v>8.5995370370370357E-3</v>
      </c>
      <c r="S15" s="10">
        <f t="shared" si="5"/>
        <v>3.4398148148148144E-3</v>
      </c>
      <c r="T15" s="33">
        <f t="shared" si="1"/>
        <v>8.8425925925925946E-3</v>
      </c>
      <c r="U15" s="13">
        <f t="shared" si="5"/>
        <v>3.5370370370370378E-3</v>
      </c>
      <c r="V15" s="34">
        <f t="shared" si="2"/>
        <v>3.0358796296296304E-2</v>
      </c>
      <c r="W15" s="16">
        <f t="shared" si="6"/>
        <v>27.449485322150203</v>
      </c>
      <c r="X15" s="35">
        <f t="shared" si="3"/>
        <v>8.9236111111111113E-3</v>
      </c>
      <c r="Y15" s="19">
        <f t="shared" si="7"/>
        <v>3.5694444444444445E-3</v>
      </c>
    </row>
    <row r="16" spans="1:25" ht="20" customHeight="1" x14ac:dyDescent="0.35">
      <c r="A16" s="20">
        <v>6</v>
      </c>
      <c r="B16" s="30" t="s">
        <v>55</v>
      </c>
      <c r="C16" s="31" t="s">
        <v>48</v>
      </c>
      <c r="D16" s="21">
        <v>6.9444444444444447E-4</v>
      </c>
      <c r="E16" s="36">
        <v>9.1898148148148139E-3</v>
      </c>
      <c r="F16" s="37">
        <v>1.818287037037037E-2</v>
      </c>
      <c r="G16" s="37">
        <v>5.2349537037037042E-2</v>
      </c>
      <c r="H16" s="37">
        <v>6.1585648148148153E-2</v>
      </c>
      <c r="I16" s="21">
        <f t="shared" si="0"/>
        <v>8.4953703703703701E-3</v>
      </c>
      <c r="J16" s="21">
        <f t="shared" si="0"/>
        <v>1.7488425925925925E-2</v>
      </c>
      <c r="K16" s="21">
        <f t="shared" si="0"/>
        <v>5.16550925925926E-2</v>
      </c>
      <c r="L16" s="21">
        <f t="shared" si="0"/>
        <v>6.0891203703703711E-2</v>
      </c>
      <c r="M16" s="22">
        <v>8</v>
      </c>
      <c r="N16" s="22"/>
      <c r="O16" s="23"/>
      <c r="P16" s="22">
        <v>2</v>
      </c>
      <c r="Q16" s="24"/>
      <c r="R16" s="32">
        <f t="shared" si="4"/>
        <v>8.4953703703703701E-3</v>
      </c>
      <c r="S16" s="10">
        <f t="shared" si="5"/>
        <v>3.398148148148148E-3</v>
      </c>
      <c r="T16" s="33">
        <f t="shared" si="1"/>
        <v>8.9930555555555545E-3</v>
      </c>
      <c r="U16" s="13">
        <f t="shared" si="5"/>
        <v>3.5972222222222217E-3</v>
      </c>
      <c r="V16" s="34">
        <f t="shared" si="2"/>
        <v>3.4166666666666679E-2</v>
      </c>
      <c r="W16" s="16">
        <f t="shared" si="6"/>
        <v>24.390243902439018</v>
      </c>
      <c r="X16" s="35">
        <f t="shared" si="3"/>
        <v>9.2361111111111116E-3</v>
      </c>
      <c r="Y16" s="19">
        <f t="shared" si="7"/>
        <v>3.6944444444444446E-3</v>
      </c>
    </row>
    <row r="17" spans="1:25" ht="20" customHeight="1" x14ac:dyDescent="0.35">
      <c r="A17" s="20">
        <v>16</v>
      </c>
      <c r="B17" s="30" t="s">
        <v>56</v>
      </c>
      <c r="C17" s="31" t="s">
        <v>51</v>
      </c>
      <c r="D17" s="21">
        <v>2.7777777777777779E-3</v>
      </c>
      <c r="E17" s="36">
        <v>1.1828703703703704E-2</v>
      </c>
      <c r="F17" s="37">
        <v>2.179398148148148E-2</v>
      </c>
      <c r="G17" s="37">
        <v>5.454861111111111E-2</v>
      </c>
      <c r="H17" s="37">
        <v>6.4398148148148149E-2</v>
      </c>
      <c r="I17" s="21">
        <f t="shared" si="0"/>
        <v>9.0509259259259258E-3</v>
      </c>
      <c r="J17" s="21">
        <f t="shared" si="0"/>
        <v>1.9016203703703702E-2</v>
      </c>
      <c r="K17" s="21">
        <f t="shared" si="0"/>
        <v>5.1770833333333335E-2</v>
      </c>
      <c r="L17" s="21">
        <f t="shared" si="0"/>
        <v>6.1620370370370374E-2</v>
      </c>
      <c r="M17" s="22"/>
      <c r="N17" s="22">
        <v>6</v>
      </c>
      <c r="O17" s="23"/>
      <c r="P17" s="22">
        <v>3</v>
      </c>
      <c r="Q17" s="24"/>
      <c r="R17" s="32">
        <f t="shared" si="4"/>
        <v>9.0509259259259258E-3</v>
      </c>
      <c r="S17" s="10">
        <f t="shared" si="5"/>
        <v>3.6203703703703701E-3</v>
      </c>
      <c r="T17" s="33">
        <f t="shared" si="1"/>
        <v>9.965277777777776E-3</v>
      </c>
      <c r="U17" s="13">
        <f t="shared" si="5"/>
        <v>3.9861111111111104E-3</v>
      </c>
      <c r="V17" s="34">
        <f t="shared" si="2"/>
        <v>3.2754629629629634E-2</v>
      </c>
      <c r="W17" s="16">
        <f t="shared" si="6"/>
        <v>25.441696113074201</v>
      </c>
      <c r="X17" s="35">
        <f t="shared" si="3"/>
        <v>9.8495370370370386E-3</v>
      </c>
      <c r="Y17" s="19">
        <f t="shared" si="7"/>
        <v>3.9398148148148153E-3</v>
      </c>
    </row>
    <row r="18" spans="1:25" ht="20" customHeight="1" x14ac:dyDescent="0.35">
      <c r="A18" s="20">
        <v>10</v>
      </c>
      <c r="B18" s="30" t="s">
        <v>57</v>
      </c>
      <c r="C18" s="31" t="s">
        <v>51</v>
      </c>
      <c r="D18" s="21">
        <v>2.7777777777777779E-3</v>
      </c>
      <c r="E18" s="36">
        <v>1.1597222222222222E-2</v>
      </c>
      <c r="F18" s="37">
        <v>2.0902777777777781E-2</v>
      </c>
      <c r="G18" s="37">
        <v>5.6747685185185186E-2</v>
      </c>
      <c r="H18" s="37">
        <v>6.581018518518518E-2</v>
      </c>
      <c r="I18" s="21">
        <f t="shared" si="0"/>
        <v>8.819444444444444E-3</v>
      </c>
      <c r="J18" s="21">
        <f t="shared" si="0"/>
        <v>1.8125000000000002E-2</v>
      </c>
      <c r="K18" s="21">
        <f t="shared" si="0"/>
        <v>5.3969907407407411E-2</v>
      </c>
      <c r="L18" s="21">
        <f t="shared" si="0"/>
        <v>6.3032407407407398E-2</v>
      </c>
      <c r="M18" s="22"/>
      <c r="N18" s="22">
        <v>7</v>
      </c>
      <c r="O18" s="23"/>
      <c r="P18" s="22">
        <v>2</v>
      </c>
      <c r="Q18" s="24"/>
      <c r="R18" s="32">
        <f>I18</f>
        <v>8.819444444444444E-3</v>
      </c>
      <c r="S18" s="10">
        <f>(R18)/2.5</f>
        <v>3.5277777777777777E-3</v>
      </c>
      <c r="T18" s="33">
        <f t="shared" si="1"/>
        <v>9.3055555555555582E-3</v>
      </c>
      <c r="U18" s="13">
        <f>(T18)/2.5</f>
        <v>3.7222222222222231E-3</v>
      </c>
      <c r="V18" s="34">
        <f t="shared" si="2"/>
        <v>3.5844907407407409E-2</v>
      </c>
      <c r="W18" s="16">
        <f>20/(V18*24)</f>
        <v>23.248304811107523</v>
      </c>
      <c r="X18" s="35">
        <f t="shared" si="3"/>
        <v>9.0624999999999872E-3</v>
      </c>
      <c r="Y18" s="19">
        <f>(X18)/2.5</f>
        <v>3.624999999999995E-3</v>
      </c>
    </row>
    <row r="19" spans="1:25" ht="20" customHeight="1" x14ac:dyDescent="0.35">
      <c r="A19" s="20">
        <v>5</v>
      </c>
      <c r="B19" s="30" t="s">
        <v>58</v>
      </c>
      <c r="C19" s="31" t="s">
        <v>48</v>
      </c>
      <c r="D19" s="21">
        <v>2.7777777777777779E-3</v>
      </c>
      <c r="E19" s="36">
        <v>1.1597222222222222E-2</v>
      </c>
      <c r="F19" s="37">
        <v>2.0891203703703703E-2</v>
      </c>
      <c r="G19" s="37">
        <v>5.7025462962962958E-2</v>
      </c>
      <c r="H19" s="37">
        <v>6.582175925925926E-2</v>
      </c>
      <c r="I19" s="21">
        <f t="shared" si="0"/>
        <v>8.819444444444444E-3</v>
      </c>
      <c r="J19" s="21">
        <f t="shared" si="0"/>
        <v>1.8113425925925925E-2</v>
      </c>
      <c r="K19" s="21">
        <f t="shared" si="0"/>
        <v>5.4247685185185184E-2</v>
      </c>
      <c r="L19" s="21">
        <f t="shared" si="0"/>
        <v>6.3043981481481479E-2</v>
      </c>
      <c r="M19" s="22">
        <v>9</v>
      </c>
      <c r="N19" s="22"/>
      <c r="O19" s="23"/>
      <c r="P19" s="22">
        <v>2</v>
      </c>
      <c r="Q19" s="24"/>
      <c r="R19" s="32">
        <f t="shared" si="4"/>
        <v>8.819444444444444E-3</v>
      </c>
      <c r="S19" s="10">
        <f t="shared" si="5"/>
        <v>3.5277777777777777E-3</v>
      </c>
      <c r="T19" s="33">
        <f t="shared" si="1"/>
        <v>9.2939814814814812E-3</v>
      </c>
      <c r="U19" s="13">
        <f t="shared" si="5"/>
        <v>3.7175925925925926E-3</v>
      </c>
      <c r="V19" s="34">
        <f t="shared" si="2"/>
        <v>3.6134259259259255E-2</v>
      </c>
      <c r="W19" s="16">
        <f t="shared" si="6"/>
        <v>23.062139654067909</v>
      </c>
      <c r="X19" s="35">
        <f t="shared" si="3"/>
        <v>8.7962962962962951E-3</v>
      </c>
      <c r="Y19" s="19">
        <f t="shared" si="7"/>
        <v>3.518518518518518E-3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623-447F-4C3B-A6F9-2681B153129F}">
  <dimension ref="A1:K36"/>
  <sheetViews>
    <sheetView topLeftCell="A7" workbookViewId="0">
      <selection activeCell="B22" sqref="B22"/>
    </sheetView>
  </sheetViews>
  <sheetFormatPr defaultRowHeight="14.5" x14ac:dyDescent="0.35"/>
  <cols>
    <col min="1" max="1" width="17.36328125" customWidth="1"/>
    <col min="2" max="2" width="23.90625" customWidth="1"/>
    <col min="3" max="3" width="13.1796875" customWidth="1"/>
    <col min="4" max="4" width="9.453125" customWidth="1"/>
    <col min="7" max="7" width="23.1796875" customWidth="1"/>
    <col min="8" max="8" width="19.1796875" customWidth="1"/>
    <col min="9" max="9" width="18.1796875" customWidth="1"/>
  </cols>
  <sheetData>
    <row r="1" spans="1:11" ht="21" x14ac:dyDescent="0.5">
      <c r="A1" s="104" t="s">
        <v>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35">
      <c r="B2" s="4"/>
    </row>
    <row r="3" spans="1:11" x14ac:dyDescent="0.35">
      <c r="A3" s="43" t="s">
        <v>0</v>
      </c>
      <c r="B3" s="40"/>
      <c r="C3" s="40"/>
      <c r="D3" s="40"/>
    </row>
    <row r="4" spans="1:11" x14ac:dyDescent="0.35">
      <c r="A4" s="41" t="s">
        <v>16</v>
      </c>
      <c r="B4" s="41" t="s">
        <v>17</v>
      </c>
      <c r="C4" s="41" t="s">
        <v>18</v>
      </c>
      <c r="D4" s="41" t="s">
        <v>1</v>
      </c>
    </row>
    <row r="5" spans="1:11" x14ac:dyDescent="0.35">
      <c r="A5" s="45">
        <v>1</v>
      </c>
      <c r="B5" s="45" t="s">
        <v>5</v>
      </c>
      <c r="C5" s="48" t="s">
        <v>77</v>
      </c>
      <c r="D5" s="41">
        <v>10</v>
      </c>
    </row>
    <row r="6" spans="1:11" x14ac:dyDescent="0.35">
      <c r="A6" s="45">
        <v>2</v>
      </c>
      <c r="B6" s="45" t="s">
        <v>52</v>
      </c>
      <c r="C6" s="48" t="s">
        <v>80</v>
      </c>
      <c r="D6" s="41">
        <v>7</v>
      </c>
    </row>
    <row r="7" spans="1:11" x14ac:dyDescent="0.35">
      <c r="A7" s="45">
        <v>3</v>
      </c>
      <c r="B7" s="45" t="s">
        <v>2</v>
      </c>
      <c r="C7" s="48" t="s">
        <v>78</v>
      </c>
      <c r="D7" s="41">
        <v>6</v>
      </c>
    </row>
    <row r="8" spans="1:11" x14ac:dyDescent="0.35">
      <c r="A8" s="45">
        <v>4</v>
      </c>
      <c r="B8" s="45" t="s">
        <v>3</v>
      </c>
      <c r="C8" s="48" t="s">
        <v>79</v>
      </c>
      <c r="D8" s="41">
        <v>5</v>
      </c>
    </row>
    <row r="9" spans="1:11" x14ac:dyDescent="0.35">
      <c r="A9" s="45">
        <v>5</v>
      </c>
      <c r="B9" s="45" t="s">
        <v>4</v>
      </c>
      <c r="C9" s="48" t="s">
        <v>81</v>
      </c>
      <c r="D9" s="41">
        <v>4</v>
      </c>
    </row>
    <row r="10" spans="1:11" x14ac:dyDescent="0.35">
      <c r="A10" s="45">
        <v>6</v>
      </c>
      <c r="B10" s="45" t="s">
        <v>6</v>
      </c>
      <c r="C10" s="48" t="s">
        <v>82</v>
      </c>
      <c r="D10" s="41">
        <v>3</v>
      </c>
    </row>
    <row r="11" spans="1:11" x14ac:dyDescent="0.35">
      <c r="A11" s="45">
        <v>6</v>
      </c>
      <c r="B11" s="45" t="s">
        <v>67</v>
      </c>
      <c r="C11" s="48" t="s">
        <v>82</v>
      </c>
      <c r="D11" s="41">
        <v>3</v>
      </c>
      <c r="G11" s="45"/>
      <c r="H11" s="45"/>
      <c r="I11" s="47"/>
    </row>
    <row r="12" spans="1:11" x14ac:dyDescent="0.35">
      <c r="A12" s="42"/>
      <c r="B12" s="42"/>
      <c r="C12" s="42"/>
      <c r="D12" s="41"/>
      <c r="G12" s="45"/>
      <c r="H12" s="45"/>
      <c r="I12" s="47"/>
    </row>
    <row r="13" spans="1:11" x14ac:dyDescent="0.35">
      <c r="A13" s="42"/>
      <c r="B13" s="42"/>
      <c r="C13" s="42"/>
      <c r="D13" s="41"/>
      <c r="G13" s="45"/>
      <c r="H13" s="45"/>
      <c r="I13" s="47"/>
    </row>
    <row r="14" spans="1:11" x14ac:dyDescent="0.35">
      <c r="A14" s="44" t="s">
        <v>8</v>
      </c>
      <c r="B14" s="42"/>
      <c r="C14" s="42"/>
      <c r="D14" s="41"/>
      <c r="G14" s="45"/>
      <c r="H14" s="45"/>
      <c r="I14" s="47"/>
    </row>
    <row r="15" spans="1:11" x14ac:dyDescent="0.35">
      <c r="A15" s="41" t="s">
        <v>16</v>
      </c>
      <c r="B15" s="41" t="s">
        <v>17</v>
      </c>
      <c r="C15" s="41" t="s">
        <v>18</v>
      </c>
      <c r="D15" s="41" t="s">
        <v>1</v>
      </c>
      <c r="G15" s="45"/>
      <c r="H15" s="45"/>
      <c r="I15" s="47"/>
    </row>
    <row r="16" spans="1:11" x14ac:dyDescent="0.35">
      <c r="A16" s="49">
        <v>1</v>
      </c>
      <c r="B16" s="49" t="s">
        <v>20</v>
      </c>
      <c r="C16" s="48" t="s">
        <v>83</v>
      </c>
      <c r="D16" s="41">
        <v>10</v>
      </c>
      <c r="G16" s="45"/>
      <c r="H16" s="45"/>
      <c r="I16" s="47"/>
    </row>
    <row r="17" spans="1:9" x14ac:dyDescent="0.35">
      <c r="A17" s="49">
        <v>2</v>
      </c>
      <c r="B17" s="49" t="s">
        <v>11</v>
      </c>
      <c r="C17" s="48" t="s">
        <v>84</v>
      </c>
      <c r="D17" s="41">
        <v>7</v>
      </c>
      <c r="G17" s="45"/>
      <c r="H17" s="45"/>
      <c r="I17" s="47"/>
    </row>
    <row r="18" spans="1:9" x14ac:dyDescent="0.35">
      <c r="A18" s="49">
        <v>3</v>
      </c>
      <c r="B18" s="49" t="s">
        <v>13</v>
      </c>
      <c r="C18" s="48" t="s">
        <v>85</v>
      </c>
      <c r="D18" s="41">
        <v>6</v>
      </c>
      <c r="G18" s="45"/>
      <c r="H18" s="45"/>
      <c r="I18" s="46"/>
    </row>
    <row r="19" spans="1:9" x14ac:dyDescent="0.35">
      <c r="A19" s="49">
        <v>4</v>
      </c>
      <c r="B19" s="49" t="s">
        <v>21</v>
      </c>
      <c r="C19" s="48" t="s">
        <v>86</v>
      </c>
      <c r="D19" s="41">
        <v>5</v>
      </c>
      <c r="G19" s="45"/>
      <c r="H19" s="45"/>
      <c r="I19" s="46"/>
    </row>
    <row r="20" spans="1:9" x14ac:dyDescent="0.35">
      <c r="A20" s="49">
        <v>5</v>
      </c>
      <c r="B20" s="49" t="s">
        <v>22</v>
      </c>
      <c r="C20" s="48" t="s">
        <v>87</v>
      </c>
      <c r="D20" s="41">
        <v>4</v>
      </c>
      <c r="G20" s="45"/>
      <c r="H20" s="45"/>
      <c r="I20" s="46"/>
    </row>
    <row r="21" spans="1:9" x14ac:dyDescent="0.35">
      <c r="A21" s="49">
        <v>6</v>
      </c>
      <c r="B21" s="49" t="s">
        <v>73</v>
      </c>
      <c r="C21" s="48" t="s">
        <v>88</v>
      </c>
      <c r="D21" s="41">
        <v>3</v>
      </c>
      <c r="G21" s="45"/>
      <c r="H21" s="45"/>
      <c r="I21" s="46"/>
    </row>
    <row r="22" spans="1:9" x14ac:dyDescent="0.35">
      <c r="A22" s="49">
        <v>7</v>
      </c>
      <c r="B22" s="49" t="s">
        <v>68</v>
      </c>
      <c r="C22" s="48" t="s">
        <v>89</v>
      </c>
      <c r="D22" s="41">
        <v>2</v>
      </c>
      <c r="G22" s="45"/>
      <c r="H22" s="45"/>
      <c r="I22" s="46"/>
    </row>
    <row r="23" spans="1:9" x14ac:dyDescent="0.35">
      <c r="A23" s="49">
        <v>8</v>
      </c>
      <c r="B23" s="49" t="s">
        <v>9</v>
      </c>
      <c r="C23" s="48" t="s">
        <v>90</v>
      </c>
      <c r="D23" s="41">
        <v>2</v>
      </c>
      <c r="G23" s="45"/>
      <c r="H23" s="45"/>
      <c r="I23" s="46"/>
    </row>
    <row r="24" spans="1:9" x14ac:dyDescent="0.35">
      <c r="A24" s="49">
        <v>9</v>
      </c>
      <c r="B24" s="49" t="s">
        <v>69</v>
      </c>
      <c r="C24" s="48" t="s">
        <v>91</v>
      </c>
      <c r="D24" s="41">
        <v>2</v>
      </c>
      <c r="G24" s="45"/>
      <c r="H24" s="45"/>
      <c r="I24" s="46"/>
    </row>
    <row r="25" spans="1:9" x14ac:dyDescent="0.35">
      <c r="A25" s="49">
        <v>10</v>
      </c>
      <c r="B25" s="49" t="s">
        <v>53</v>
      </c>
      <c r="C25" s="48" t="s">
        <v>92</v>
      </c>
      <c r="D25" s="41">
        <v>2</v>
      </c>
      <c r="G25" s="45"/>
      <c r="H25" s="45"/>
      <c r="I25" s="46"/>
    </row>
    <row r="26" spans="1:9" x14ac:dyDescent="0.35">
      <c r="A26" s="49">
        <v>11</v>
      </c>
      <c r="B26" s="49" t="s">
        <v>70</v>
      </c>
      <c r="C26" s="48" t="s">
        <v>93</v>
      </c>
      <c r="D26" s="41">
        <v>2</v>
      </c>
      <c r="G26" s="45"/>
      <c r="H26" s="45"/>
      <c r="I26" s="46"/>
    </row>
    <row r="27" spans="1:9" x14ac:dyDescent="0.35">
      <c r="A27" s="49">
        <v>12</v>
      </c>
      <c r="B27" s="49" t="s">
        <v>71</v>
      </c>
      <c r="C27" s="48" t="s">
        <v>77</v>
      </c>
      <c r="D27" s="41">
        <v>2</v>
      </c>
      <c r="G27" s="45"/>
      <c r="H27" s="45"/>
      <c r="I27" s="46"/>
    </row>
    <row r="28" spans="1:9" x14ac:dyDescent="0.35">
      <c r="A28" s="49">
        <v>13</v>
      </c>
      <c r="B28" s="49" t="s">
        <v>72</v>
      </c>
      <c r="C28" s="48" t="s">
        <v>94</v>
      </c>
      <c r="D28" s="41">
        <v>2</v>
      </c>
      <c r="G28" s="45"/>
      <c r="H28" s="45"/>
      <c r="I28" s="46"/>
    </row>
    <row r="29" spans="1:9" x14ac:dyDescent="0.35">
      <c r="A29" s="49">
        <v>14</v>
      </c>
      <c r="B29" s="49" t="s">
        <v>15</v>
      </c>
      <c r="C29" s="48" t="s">
        <v>95</v>
      </c>
      <c r="D29" s="41">
        <v>2</v>
      </c>
      <c r="G29" s="45"/>
      <c r="H29" s="45"/>
      <c r="I29" s="46"/>
    </row>
    <row r="30" spans="1:9" x14ac:dyDescent="0.35">
      <c r="A30" s="49">
        <v>15</v>
      </c>
      <c r="B30" s="49" t="s">
        <v>49</v>
      </c>
      <c r="C30" s="48" t="s">
        <v>96</v>
      </c>
      <c r="D30" s="41">
        <v>2</v>
      </c>
      <c r="G30" s="45"/>
      <c r="H30" s="45"/>
      <c r="I30" s="46"/>
    </row>
    <row r="31" spans="1:9" x14ac:dyDescent="0.35">
      <c r="A31" s="49">
        <v>16</v>
      </c>
      <c r="B31" s="49" t="s">
        <v>24</v>
      </c>
      <c r="C31" s="48" t="s">
        <v>97</v>
      </c>
      <c r="D31" s="41">
        <v>2</v>
      </c>
      <c r="G31" s="45"/>
      <c r="H31" s="45"/>
      <c r="I31" s="46"/>
    </row>
    <row r="32" spans="1:9" x14ac:dyDescent="0.35">
      <c r="A32" s="49">
        <v>17</v>
      </c>
      <c r="B32" s="49" t="s">
        <v>10</v>
      </c>
      <c r="C32" s="48" t="s">
        <v>98</v>
      </c>
      <c r="D32" s="41">
        <v>2</v>
      </c>
      <c r="G32" s="45"/>
      <c r="H32" s="45"/>
      <c r="I32" s="46"/>
    </row>
    <row r="33" spans="1:9" x14ac:dyDescent="0.35">
      <c r="A33" s="49">
        <v>18</v>
      </c>
      <c r="B33" s="49" t="s">
        <v>74</v>
      </c>
      <c r="C33" s="48" t="s">
        <v>99</v>
      </c>
      <c r="D33" s="41">
        <v>2</v>
      </c>
      <c r="G33" s="45"/>
      <c r="H33" s="45"/>
      <c r="I33" s="46"/>
    </row>
    <row r="34" spans="1:9" x14ac:dyDescent="0.35">
      <c r="A34" s="49">
        <v>19</v>
      </c>
      <c r="B34" s="49" t="s">
        <v>75</v>
      </c>
      <c r="C34" s="48" t="s">
        <v>100</v>
      </c>
      <c r="D34" s="41">
        <v>2</v>
      </c>
      <c r="G34" s="45"/>
      <c r="H34" s="45"/>
      <c r="I34" s="46"/>
    </row>
    <row r="35" spans="1:9" x14ac:dyDescent="0.35">
      <c r="G35" s="45"/>
      <c r="H35" s="45"/>
      <c r="I35" s="46"/>
    </row>
    <row r="36" spans="1:9" x14ac:dyDescent="0.35">
      <c r="G36" s="45"/>
      <c r="H36" s="45"/>
      <c r="I36" s="46"/>
    </row>
  </sheetData>
  <mergeCells count="1">
    <mergeCell ref="A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7365-2319-4F15-B7B3-CA2946F5D019}">
  <dimension ref="A1:K45"/>
  <sheetViews>
    <sheetView topLeftCell="A13" workbookViewId="0">
      <selection activeCell="B29" sqref="B29"/>
    </sheetView>
  </sheetViews>
  <sheetFormatPr defaultRowHeight="14.5" x14ac:dyDescent="0.35"/>
  <cols>
    <col min="1" max="1" width="17" customWidth="1"/>
    <col min="2" max="2" width="36.08984375" customWidth="1"/>
    <col min="3" max="3" width="14.54296875" customWidth="1"/>
    <col min="4" max="4" width="13.453125" customWidth="1"/>
  </cols>
  <sheetData>
    <row r="1" spans="1:11" ht="21" x14ac:dyDescent="0.5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3" spans="1:11" x14ac:dyDescent="0.35">
      <c r="A3" s="43" t="s">
        <v>0</v>
      </c>
    </row>
    <row r="4" spans="1:11" x14ac:dyDescent="0.35">
      <c r="A4" s="53" t="s">
        <v>16</v>
      </c>
      <c r="B4" s="53" t="s">
        <v>17</v>
      </c>
      <c r="C4" s="53" t="s">
        <v>18</v>
      </c>
      <c r="D4" s="53" t="s">
        <v>1</v>
      </c>
    </row>
    <row r="5" spans="1:11" x14ac:dyDescent="0.35">
      <c r="A5" s="40">
        <v>1</v>
      </c>
      <c r="B5" s="50" t="s">
        <v>52</v>
      </c>
      <c r="C5" s="51" t="s">
        <v>101</v>
      </c>
      <c r="D5">
        <v>10</v>
      </c>
    </row>
    <row r="6" spans="1:11" x14ac:dyDescent="0.35">
      <c r="A6" s="40">
        <v>2</v>
      </c>
      <c r="B6" s="50" t="s">
        <v>3</v>
      </c>
      <c r="C6" s="51" t="s">
        <v>102</v>
      </c>
      <c r="D6">
        <v>7</v>
      </c>
    </row>
    <row r="7" spans="1:11" x14ac:dyDescent="0.35">
      <c r="A7" s="40">
        <v>3</v>
      </c>
      <c r="B7" s="50" t="s">
        <v>2</v>
      </c>
      <c r="C7" s="51" t="s">
        <v>103</v>
      </c>
      <c r="D7">
        <v>6</v>
      </c>
    </row>
    <row r="8" spans="1:11" x14ac:dyDescent="0.35">
      <c r="A8" s="40">
        <v>4</v>
      </c>
      <c r="B8" s="50" t="s">
        <v>104</v>
      </c>
      <c r="C8" s="51" t="s">
        <v>105</v>
      </c>
      <c r="D8">
        <v>5</v>
      </c>
    </row>
    <row r="9" spans="1:11" x14ac:dyDescent="0.35">
      <c r="A9" s="40">
        <v>5</v>
      </c>
      <c r="B9" s="50" t="s">
        <v>106</v>
      </c>
      <c r="C9" s="51" t="s">
        <v>107</v>
      </c>
      <c r="D9">
        <v>4</v>
      </c>
    </row>
    <row r="10" spans="1:11" x14ac:dyDescent="0.35">
      <c r="A10" s="40">
        <v>6</v>
      </c>
      <c r="B10" s="50" t="s">
        <v>65</v>
      </c>
      <c r="C10" s="51" t="s">
        <v>85</v>
      </c>
      <c r="D10">
        <v>3</v>
      </c>
    </row>
    <row r="11" spans="1:11" x14ac:dyDescent="0.35">
      <c r="A11" s="40">
        <v>7</v>
      </c>
      <c r="B11" s="50" t="s">
        <v>108</v>
      </c>
      <c r="C11" s="51" t="s">
        <v>109</v>
      </c>
      <c r="D11">
        <v>2</v>
      </c>
    </row>
    <row r="12" spans="1:11" x14ac:dyDescent="0.35">
      <c r="A12" s="40">
        <v>8</v>
      </c>
      <c r="B12" s="50" t="s">
        <v>6</v>
      </c>
      <c r="C12" s="51" t="s">
        <v>110</v>
      </c>
      <c r="D12">
        <v>2</v>
      </c>
    </row>
    <row r="13" spans="1:11" x14ac:dyDescent="0.35">
      <c r="A13" s="52" t="s">
        <v>111</v>
      </c>
      <c r="B13" s="40" t="s">
        <v>112</v>
      </c>
      <c r="C13" s="51" t="s">
        <v>113</v>
      </c>
    </row>
    <row r="16" spans="1:11" x14ac:dyDescent="0.35">
      <c r="A16" s="43" t="s">
        <v>8</v>
      </c>
      <c r="B16" s="40"/>
      <c r="C16" s="51"/>
    </row>
    <row r="17" spans="1:4" x14ac:dyDescent="0.35">
      <c r="A17" s="53" t="s">
        <v>16</v>
      </c>
      <c r="B17" s="53" t="s">
        <v>17</v>
      </c>
      <c r="C17" s="53" t="s">
        <v>18</v>
      </c>
      <c r="D17" s="53" t="s">
        <v>1</v>
      </c>
    </row>
    <row r="18" spans="1:4" x14ac:dyDescent="0.35">
      <c r="A18" s="40">
        <v>1</v>
      </c>
      <c r="B18" s="50" t="s">
        <v>20</v>
      </c>
      <c r="C18" s="51" t="s">
        <v>114</v>
      </c>
      <c r="D18">
        <v>10</v>
      </c>
    </row>
    <row r="19" spans="1:4" x14ac:dyDescent="0.35">
      <c r="A19" s="40">
        <v>2</v>
      </c>
      <c r="B19" s="50" t="s">
        <v>115</v>
      </c>
      <c r="C19" s="51" t="s">
        <v>116</v>
      </c>
      <c r="D19">
        <v>7</v>
      </c>
    </row>
    <row r="20" spans="1:4" x14ac:dyDescent="0.35">
      <c r="A20" s="40">
        <v>3</v>
      </c>
      <c r="B20" s="50" t="s">
        <v>21</v>
      </c>
      <c r="C20" s="51" t="s">
        <v>117</v>
      </c>
      <c r="D20">
        <v>6</v>
      </c>
    </row>
    <row r="21" spans="1:4" x14ac:dyDescent="0.35">
      <c r="A21" s="40">
        <v>4</v>
      </c>
      <c r="B21" s="50" t="s">
        <v>118</v>
      </c>
      <c r="C21" s="51" t="s">
        <v>119</v>
      </c>
      <c r="D21">
        <v>5</v>
      </c>
    </row>
    <row r="22" spans="1:4" x14ac:dyDescent="0.35">
      <c r="A22" s="40">
        <v>5</v>
      </c>
      <c r="B22" s="40" t="s">
        <v>120</v>
      </c>
      <c r="C22" s="51" t="s">
        <v>121</v>
      </c>
      <c r="D22">
        <v>4</v>
      </c>
    </row>
    <row r="23" spans="1:4" x14ac:dyDescent="0.35">
      <c r="A23" s="40">
        <v>6</v>
      </c>
      <c r="B23" s="40" t="s">
        <v>9</v>
      </c>
      <c r="C23" s="51" t="s">
        <v>122</v>
      </c>
      <c r="D23">
        <v>3</v>
      </c>
    </row>
    <row r="24" spans="1:4" x14ac:dyDescent="0.35">
      <c r="A24" s="40">
        <v>7</v>
      </c>
      <c r="B24" s="40" t="s">
        <v>123</v>
      </c>
      <c r="C24" s="51" t="s">
        <v>124</v>
      </c>
      <c r="D24">
        <v>2</v>
      </c>
    </row>
    <row r="25" spans="1:4" x14ac:dyDescent="0.35">
      <c r="A25" s="40">
        <v>8</v>
      </c>
      <c r="B25" s="40" t="s">
        <v>24</v>
      </c>
      <c r="C25" s="51" t="s">
        <v>125</v>
      </c>
      <c r="D25">
        <v>2</v>
      </c>
    </row>
    <row r="26" spans="1:4" x14ac:dyDescent="0.35">
      <c r="A26" s="40">
        <v>9</v>
      </c>
      <c r="B26" s="40" t="s">
        <v>10</v>
      </c>
      <c r="C26" s="51" t="s">
        <v>126</v>
      </c>
      <c r="D26">
        <v>2</v>
      </c>
    </row>
    <row r="27" spans="1:4" x14ac:dyDescent="0.35">
      <c r="A27" s="40">
        <v>10</v>
      </c>
      <c r="B27" s="40" t="s">
        <v>127</v>
      </c>
      <c r="C27" s="51" t="s">
        <v>128</v>
      </c>
      <c r="D27">
        <v>2</v>
      </c>
    </row>
    <row r="28" spans="1:4" x14ac:dyDescent="0.35">
      <c r="A28" s="40">
        <v>11</v>
      </c>
      <c r="B28" s="40" t="s">
        <v>73</v>
      </c>
      <c r="C28" s="51" t="s">
        <v>129</v>
      </c>
      <c r="D28">
        <v>2</v>
      </c>
    </row>
    <row r="29" spans="1:4" x14ac:dyDescent="0.35">
      <c r="A29" s="40">
        <v>12</v>
      </c>
      <c r="B29" s="40" t="s">
        <v>130</v>
      </c>
      <c r="C29" s="51" t="s">
        <v>131</v>
      </c>
      <c r="D29">
        <v>2</v>
      </c>
    </row>
    <row r="30" spans="1:4" x14ac:dyDescent="0.35">
      <c r="A30" s="40">
        <v>13</v>
      </c>
      <c r="B30" s="40" t="s">
        <v>132</v>
      </c>
      <c r="C30" s="51" t="s">
        <v>133</v>
      </c>
      <c r="D30">
        <v>2</v>
      </c>
    </row>
    <row r="31" spans="1:4" x14ac:dyDescent="0.35">
      <c r="A31" s="40">
        <v>14</v>
      </c>
      <c r="B31" s="40" t="s">
        <v>14</v>
      </c>
      <c r="C31" s="51" t="s">
        <v>134</v>
      </c>
      <c r="D31">
        <v>2</v>
      </c>
    </row>
    <row r="32" spans="1:4" x14ac:dyDescent="0.35">
      <c r="A32" s="40">
        <v>15</v>
      </c>
      <c r="B32" s="40" t="s">
        <v>135</v>
      </c>
      <c r="C32" s="51" t="s">
        <v>136</v>
      </c>
      <c r="D32">
        <v>2</v>
      </c>
    </row>
    <row r="33" spans="1:4" x14ac:dyDescent="0.35">
      <c r="A33" s="40">
        <v>16</v>
      </c>
      <c r="B33" s="40" t="s">
        <v>13</v>
      </c>
      <c r="C33" s="51" t="s">
        <v>102</v>
      </c>
      <c r="D33">
        <v>2</v>
      </c>
    </row>
    <row r="34" spans="1:4" x14ac:dyDescent="0.35">
      <c r="A34" s="40">
        <v>17</v>
      </c>
      <c r="B34" s="40" t="s">
        <v>53</v>
      </c>
      <c r="C34" s="51" t="s">
        <v>137</v>
      </c>
      <c r="D34">
        <v>2</v>
      </c>
    </row>
    <row r="35" spans="1:4" x14ac:dyDescent="0.35">
      <c r="A35" s="40">
        <v>18</v>
      </c>
      <c r="B35" s="40" t="s">
        <v>70</v>
      </c>
      <c r="C35" s="51" t="s">
        <v>138</v>
      </c>
      <c r="D35">
        <v>2</v>
      </c>
    </row>
    <row r="36" spans="1:4" x14ac:dyDescent="0.35">
      <c r="A36" s="40">
        <v>19</v>
      </c>
      <c r="B36" s="40" t="s">
        <v>139</v>
      </c>
      <c r="C36" s="51" t="s">
        <v>140</v>
      </c>
      <c r="D36">
        <v>2</v>
      </c>
    </row>
    <row r="37" spans="1:4" x14ac:dyDescent="0.35">
      <c r="A37" s="40">
        <v>20</v>
      </c>
      <c r="B37" s="40" t="s">
        <v>141</v>
      </c>
      <c r="C37" s="51" t="s">
        <v>142</v>
      </c>
      <c r="D37">
        <v>2</v>
      </c>
    </row>
    <row r="38" spans="1:4" x14ac:dyDescent="0.35">
      <c r="A38" s="40">
        <v>21</v>
      </c>
      <c r="B38" s="40" t="s">
        <v>143</v>
      </c>
      <c r="C38" s="51" t="s">
        <v>144</v>
      </c>
      <c r="D38">
        <v>2</v>
      </c>
    </row>
    <row r="39" spans="1:4" x14ac:dyDescent="0.35">
      <c r="A39" s="40">
        <v>22</v>
      </c>
      <c r="B39" s="40" t="s">
        <v>55</v>
      </c>
      <c r="C39" s="51" t="s">
        <v>145</v>
      </c>
      <c r="D39">
        <v>2</v>
      </c>
    </row>
    <row r="40" spans="1:4" x14ac:dyDescent="0.35">
      <c r="A40" s="52" t="s">
        <v>111</v>
      </c>
      <c r="B40" s="40" t="s">
        <v>22</v>
      </c>
      <c r="C40" s="51" t="s">
        <v>113</v>
      </c>
      <c r="D40">
        <v>2</v>
      </c>
    </row>
    <row r="43" spans="1:4" x14ac:dyDescent="0.35">
      <c r="A43" s="43" t="s">
        <v>148</v>
      </c>
      <c r="B43" s="40"/>
      <c r="C43" s="51"/>
    </row>
    <row r="44" spans="1:4" x14ac:dyDescent="0.35">
      <c r="A44" s="53" t="s">
        <v>17</v>
      </c>
      <c r="B44" s="54" t="s">
        <v>18</v>
      </c>
    </row>
    <row r="45" spans="1:4" x14ac:dyDescent="0.35">
      <c r="A45" s="40" t="s">
        <v>146</v>
      </c>
      <c r="B45" s="51" t="s">
        <v>147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F795-F329-4663-B3E5-5223AE003DAB}">
  <dimension ref="A1:K35"/>
  <sheetViews>
    <sheetView workbookViewId="0">
      <selection activeCell="B15" sqref="B15"/>
    </sheetView>
  </sheetViews>
  <sheetFormatPr defaultRowHeight="14.5" x14ac:dyDescent="0.35"/>
  <cols>
    <col min="1" max="1" width="19.1796875" customWidth="1"/>
    <col min="2" max="2" width="23.81640625" customWidth="1"/>
    <col min="3" max="3" width="14.26953125" customWidth="1"/>
  </cols>
  <sheetData>
    <row r="1" spans="1:11" ht="21" x14ac:dyDescent="0.5">
      <c r="A1" s="104" t="s">
        <v>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35">
      <c r="C2" s="3"/>
    </row>
    <row r="3" spans="1:11" x14ac:dyDescent="0.35">
      <c r="A3" s="43" t="s">
        <v>0</v>
      </c>
      <c r="B3" s="40"/>
      <c r="C3" s="40"/>
      <c r="D3" s="40"/>
    </row>
    <row r="4" spans="1:11" x14ac:dyDescent="0.35">
      <c r="A4" s="53" t="s">
        <v>16</v>
      </c>
      <c r="B4" s="53" t="s">
        <v>17</v>
      </c>
      <c r="C4" s="53" t="s">
        <v>18</v>
      </c>
      <c r="D4" s="53" t="s">
        <v>1</v>
      </c>
    </row>
    <row r="5" spans="1:11" x14ac:dyDescent="0.35">
      <c r="A5" s="40">
        <v>1</v>
      </c>
      <c r="B5" s="50" t="s">
        <v>6</v>
      </c>
      <c r="C5" s="51" t="s">
        <v>149</v>
      </c>
      <c r="D5" s="40">
        <v>10</v>
      </c>
    </row>
    <row r="6" spans="1:11" x14ac:dyDescent="0.35">
      <c r="A6" s="40">
        <v>2</v>
      </c>
      <c r="B6" s="50" t="s">
        <v>2</v>
      </c>
      <c r="C6" s="51" t="s">
        <v>150</v>
      </c>
      <c r="D6" s="40">
        <v>7</v>
      </c>
    </row>
    <row r="7" spans="1:11" x14ac:dyDescent="0.35">
      <c r="A7" s="52">
        <v>3</v>
      </c>
      <c r="B7" s="40" t="s">
        <v>5</v>
      </c>
      <c r="C7" s="51" t="s">
        <v>151</v>
      </c>
      <c r="D7" s="40">
        <v>6</v>
      </c>
    </row>
    <row r="8" spans="1:11" x14ac:dyDescent="0.35">
      <c r="A8" s="40">
        <v>4</v>
      </c>
      <c r="B8" s="50" t="s">
        <v>108</v>
      </c>
      <c r="C8" s="51" t="s">
        <v>153</v>
      </c>
      <c r="D8" s="40">
        <v>5</v>
      </c>
    </row>
    <row r="9" spans="1:11" x14ac:dyDescent="0.35">
      <c r="A9" s="40">
        <v>5</v>
      </c>
      <c r="B9" s="55" t="s">
        <v>4</v>
      </c>
      <c r="C9" s="51" t="s">
        <v>154</v>
      </c>
      <c r="D9" s="40">
        <v>4</v>
      </c>
    </row>
    <row r="10" spans="1:11" x14ac:dyDescent="0.35">
      <c r="A10" s="40">
        <v>6</v>
      </c>
      <c r="B10" s="50" t="s">
        <v>52</v>
      </c>
      <c r="C10" s="51" t="s">
        <v>152</v>
      </c>
      <c r="D10" s="40">
        <v>3</v>
      </c>
    </row>
    <row r="11" spans="1:11" x14ac:dyDescent="0.35">
      <c r="A11" s="40"/>
      <c r="B11" s="40"/>
      <c r="C11" s="40"/>
      <c r="D11" s="40"/>
    </row>
    <row r="12" spans="1:11" x14ac:dyDescent="0.35">
      <c r="A12" s="40"/>
      <c r="B12" s="40"/>
      <c r="C12" s="40"/>
      <c r="D12" s="40"/>
    </row>
    <row r="13" spans="1:11" x14ac:dyDescent="0.35">
      <c r="A13" s="43" t="s">
        <v>8</v>
      </c>
      <c r="B13" s="40"/>
      <c r="C13" s="51"/>
      <c r="D13" s="40"/>
    </row>
    <row r="14" spans="1:11" x14ac:dyDescent="0.35">
      <c r="A14" s="53" t="s">
        <v>16</v>
      </c>
      <c r="B14" s="53" t="s">
        <v>17</v>
      </c>
      <c r="C14" s="53" t="s">
        <v>18</v>
      </c>
      <c r="D14" s="53" t="s">
        <v>1</v>
      </c>
    </row>
    <row r="15" spans="1:11" x14ac:dyDescent="0.35">
      <c r="A15" s="52">
        <v>1</v>
      </c>
      <c r="B15" s="40" t="s">
        <v>155</v>
      </c>
      <c r="C15" s="51" t="s">
        <v>156</v>
      </c>
      <c r="D15" s="40">
        <v>10</v>
      </c>
    </row>
    <row r="16" spans="1:11" x14ac:dyDescent="0.35">
      <c r="A16" s="40">
        <v>2</v>
      </c>
      <c r="B16" s="50" t="s">
        <v>20</v>
      </c>
      <c r="C16" s="51" t="s">
        <v>160</v>
      </c>
      <c r="D16" s="40">
        <v>7</v>
      </c>
    </row>
    <row r="17" spans="1:4" x14ac:dyDescent="0.35">
      <c r="A17" s="40">
        <v>3</v>
      </c>
      <c r="B17" s="40" t="s">
        <v>70</v>
      </c>
      <c r="C17" s="51" t="s">
        <v>159</v>
      </c>
      <c r="D17" s="40">
        <v>6</v>
      </c>
    </row>
    <row r="18" spans="1:4" x14ac:dyDescent="0.35">
      <c r="A18" s="52">
        <v>4</v>
      </c>
      <c r="B18" s="40" t="s">
        <v>132</v>
      </c>
      <c r="C18" s="51" t="s">
        <v>158</v>
      </c>
      <c r="D18" s="40">
        <v>5</v>
      </c>
    </row>
    <row r="19" spans="1:4" x14ac:dyDescent="0.35">
      <c r="A19" s="40">
        <v>5</v>
      </c>
      <c r="B19" s="40" t="s">
        <v>24</v>
      </c>
      <c r="C19" s="51" t="s">
        <v>165</v>
      </c>
      <c r="D19" s="40">
        <v>4</v>
      </c>
    </row>
    <row r="20" spans="1:4" x14ac:dyDescent="0.35">
      <c r="A20" s="40">
        <v>6</v>
      </c>
      <c r="B20" s="40" t="s">
        <v>9</v>
      </c>
      <c r="C20" s="51" t="s">
        <v>162</v>
      </c>
      <c r="D20" s="40">
        <v>3</v>
      </c>
    </row>
    <row r="21" spans="1:4" x14ac:dyDescent="0.35">
      <c r="A21" s="52">
        <v>7</v>
      </c>
      <c r="B21" s="40" t="s">
        <v>171</v>
      </c>
      <c r="C21" s="51" t="s">
        <v>172</v>
      </c>
      <c r="D21" s="40">
        <v>2</v>
      </c>
    </row>
    <row r="22" spans="1:4" x14ac:dyDescent="0.35">
      <c r="A22" s="40">
        <v>8</v>
      </c>
      <c r="B22" s="40" t="s">
        <v>130</v>
      </c>
      <c r="C22" s="51" t="s">
        <v>157</v>
      </c>
      <c r="D22" s="40">
        <v>2</v>
      </c>
    </row>
    <row r="23" spans="1:4" x14ac:dyDescent="0.35">
      <c r="A23" s="40">
        <v>9</v>
      </c>
      <c r="B23" s="40" t="s">
        <v>120</v>
      </c>
      <c r="C23" s="51" t="s">
        <v>170</v>
      </c>
      <c r="D23" s="40">
        <v>2</v>
      </c>
    </row>
    <row r="24" spans="1:4" x14ac:dyDescent="0.35">
      <c r="A24" s="52">
        <v>10</v>
      </c>
      <c r="B24" s="50" t="s">
        <v>21</v>
      </c>
      <c r="C24" s="51" t="s">
        <v>161</v>
      </c>
      <c r="D24" s="40">
        <v>2</v>
      </c>
    </row>
    <row r="25" spans="1:4" x14ac:dyDescent="0.35">
      <c r="A25" s="40">
        <v>11</v>
      </c>
      <c r="B25" s="40" t="s">
        <v>127</v>
      </c>
      <c r="C25" s="51" t="s">
        <v>163</v>
      </c>
      <c r="D25" s="40">
        <v>2</v>
      </c>
    </row>
    <row r="26" spans="1:4" x14ac:dyDescent="0.35">
      <c r="A26" s="40">
        <v>12</v>
      </c>
      <c r="B26" s="40" t="s">
        <v>168</v>
      </c>
      <c r="C26" s="51" t="s">
        <v>173</v>
      </c>
      <c r="D26" s="40">
        <v>2</v>
      </c>
    </row>
    <row r="27" spans="1:4" x14ac:dyDescent="0.35">
      <c r="A27" s="52">
        <v>13</v>
      </c>
      <c r="B27" s="40" t="s">
        <v>135</v>
      </c>
      <c r="C27" s="51" t="s">
        <v>164</v>
      </c>
      <c r="D27" s="40">
        <v>2</v>
      </c>
    </row>
    <row r="28" spans="1:4" x14ac:dyDescent="0.35">
      <c r="A28" s="40">
        <v>14</v>
      </c>
      <c r="B28" t="s">
        <v>166</v>
      </c>
      <c r="C28" s="51" t="s">
        <v>167</v>
      </c>
      <c r="D28" s="40">
        <v>2</v>
      </c>
    </row>
    <row r="29" spans="1:4" x14ac:dyDescent="0.35">
      <c r="A29" s="40">
        <v>15</v>
      </c>
      <c r="B29" s="40" t="s">
        <v>68</v>
      </c>
      <c r="C29" s="51" t="s">
        <v>169</v>
      </c>
      <c r="D29" s="40">
        <v>2</v>
      </c>
    </row>
    <row r="32" spans="1:4" x14ac:dyDescent="0.35">
      <c r="A32" s="43" t="s">
        <v>148</v>
      </c>
      <c r="B32" s="40"/>
    </row>
    <row r="33" spans="1:4" x14ac:dyDescent="0.35">
      <c r="A33" s="53" t="s">
        <v>17</v>
      </c>
      <c r="B33" s="53" t="s">
        <v>18</v>
      </c>
    </row>
    <row r="34" spans="1:4" x14ac:dyDescent="0.35">
      <c r="A34" s="56" t="s">
        <v>174</v>
      </c>
      <c r="B34" s="57" t="s">
        <v>150</v>
      </c>
    </row>
    <row r="35" spans="1:4" x14ac:dyDescent="0.35">
      <c r="C35" s="51"/>
      <c r="D35" s="40"/>
    </row>
  </sheetData>
  <mergeCells count="1">
    <mergeCell ref="A1:K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31AE-E1C4-4101-846A-D147FF60B96F}">
  <dimension ref="A1:K46"/>
  <sheetViews>
    <sheetView topLeftCell="A17" workbookViewId="0">
      <selection activeCell="A46" sqref="A46"/>
    </sheetView>
  </sheetViews>
  <sheetFormatPr defaultRowHeight="14.5" x14ac:dyDescent="0.35"/>
  <cols>
    <col min="1" max="1" width="33.6328125" customWidth="1"/>
    <col min="2" max="2" width="20.7265625" customWidth="1"/>
    <col min="3" max="3" width="17.6328125" customWidth="1"/>
    <col min="4" max="4" width="20.7265625" customWidth="1"/>
    <col min="5" max="6" width="18.1796875" customWidth="1"/>
    <col min="7" max="7" width="14.54296875" customWidth="1"/>
    <col min="8" max="8" width="14.7265625" customWidth="1"/>
  </cols>
  <sheetData>
    <row r="1" spans="1:11" ht="21" x14ac:dyDescent="0.5">
      <c r="A1" s="104" t="s">
        <v>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35">
      <c r="C2" s="2"/>
      <c r="D2" s="2"/>
      <c r="E2" s="2"/>
      <c r="F2" s="2"/>
    </row>
    <row r="4" spans="1:11" x14ac:dyDescent="0.35">
      <c r="A4" s="43" t="s">
        <v>0</v>
      </c>
    </row>
    <row r="5" spans="1:11" x14ac:dyDescent="0.35">
      <c r="A5" s="58" t="s">
        <v>17</v>
      </c>
      <c r="B5" s="59" t="s">
        <v>294</v>
      </c>
      <c r="C5" s="59" t="s">
        <v>177</v>
      </c>
      <c r="D5" s="59" t="s">
        <v>175</v>
      </c>
      <c r="E5" s="59" t="s">
        <v>16</v>
      </c>
      <c r="F5" s="59" t="s">
        <v>1</v>
      </c>
    </row>
    <row r="6" spans="1:11" x14ac:dyDescent="0.35">
      <c r="A6" s="60" t="s">
        <v>178</v>
      </c>
      <c r="B6" s="61" t="s">
        <v>259</v>
      </c>
      <c r="C6" s="61" t="s">
        <v>260</v>
      </c>
      <c r="D6" s="61" t="s">
        <v>261</v>
      </c>
      <c r="E6" s="62">
        <v>1</v>
      </c>
      <c r="F6" s="61" t="s">
        <v>295</v>
      </c>
    </row>
    <row r="7" spans="1:11" x14ac:dyDescent="0.35">
      <c r="A7" s="60" t="s">
        <v>5</v>
      </c>
      <c r="B7" s="61" t="s">
        <v>262</v>
      </c>
      <c r="C7" s="61" t="s">
        <v>263</v>
      </c>
      <c r="D7" s="61" t="s">
        <v>264</v>
      </c>
      <c r="E7" s="62">
        <v>2</v>
      </c>
      <c r="F7" s="61" t="s">
        <v>296</v>
      </c>
    </row>
    <row r="8" spans="1:11" x14ac:dyDescent="0.35">
      <c r="A8" s="60" t="s">
        <v>52</v>
      </c>
      <c r="B8" s="61" t="s">
        <v>265</v>
      </c>
      <c r="C8" s="61" t="s">
        <v>266</v>
      </c>
      <c r="D8" s="61" t="s">
        <v>267</v>
      </c>
      <c r="E8" s="62">
        <v>3</v>
      </c>
      <c r="F8" s="61" t="s">
        <v>297</v>
      </c>
    </row>
    <row r="9" spans="1:11" x14ac:dyDescent="0.35">
      <c r="A9" s="60" t="s">
        <v>3</v>
      </c>
      <c r="B9" s="61" t="s">
        <v>268</v>
      </c>
      <c r="C9" s="61" t="s">
        <v>269</v>
      </c>
      <c r="D9" s="61" t="s">
        <v>270</v>
      </c>
      <c r="E9" s="62">
        <v>4</v>
      </c>
      <c r="F9" s="61" t="s">
        <v>291</v>
      </c>
    </row>
    <row r="10" spans="1:11" x14ac:dyDescent="0.35">
      <c r="A10" s="60" t="s">
        <v>179</v>
      </c>
      <c r="B10" s="61" t="s">
        <v>271</v>
      </c>
      <c r="C10" s="61" t="s">
        <v>272</v>
      </c>
      <c r="D10" s="61" t="s">
        <v>273</v>
      </c>
      <c r="E10" s="62">
        <v>5</v>
      </c>
      <c r="F10" s="61" t="s">
        <v>298</v>
      </c>
    </row>
    <row r="11" spans="1:11" x14ac:dyDescent="0.35">
      <c r="A11" s="60" t="s">
        <v>180</v>
      </c>
      <c r="B11" s="61" t="s">
        <v>274</v>
      </c>
      <c r="C11" s="61" t="s">
        <v>255</v>
      </c>
      <c r="D11" s="61" t="s">
        <v>275</v>
      </c>
      <c r="E11" s="62">
        <v>6</v>
      </c>
      <c r="F11" s="61" t="s">
        <v>292</v>
      </c>
    </row>
    <row r="12" spans="1:11" x14ac:dyDescent="0.35">
      <c r="A12" s="60" t="s">
        <v>4</v>
      </c>
      <c r="B12" s="61" t="s">
        <v>276</v>
      </c>
      <c r="C12" s="61" t="s">
        <v>277</v>
      </c>
      <c r="D12" s="61" t="s">
        <v>278</v>
      </c>
      <c r="E12" s="62">
        <v>7</v>
      </c>
      <c r="F12" s="61" t="s">
        <v>293</v>
      </c>
    </row>
    <row r="13" spans="1:11" x14ac:dyDescent="0.35">
      <c r="A13" s="60" t="s">
        <v>6</v>
      </c>
      <c r="B13" s="61" t="s">
        <v>279</v>
      </c>
      <c r="C13" s="61" t="s">
        <v>280</v>
      </c>
      <c r="D13" s="61" t="s">
        <v>281</v>
      </c>
      <c r="E13" s="62">
        <v>8</v>
      </c>
      <c r="F13" s="61" t="s">
        <v>293</v>
      </c>
    </row>
    <row r="14" spans="1:11" x14ac:dyDescent="0.35">
      <c r="A14" s="60" t="s">
        <v>181</v>
      </c>
      <c r="B14" s="61" t="s">
        <v>282</v>
      </c>
      <c r="C14" s="61" t="s">
        <v>283</v>
      </c>
      <c r="D14" s="61" t="s">
        <v>284</v>
      </c>
      <c r="E14" s="62">
        <v>9</v>
      </c>
      <c r="F14" s="61" t="s">
        <v>293</v>
      </c>
    </row>
    <row r="15" spans="1:11" x14ac:dyDescent="0.35">
      <c r="A15" s="60" t="s">
        <v>176</v>
      </c>
      <c r="B15" s="61" t="s">
        <v>285</v>
      </c>
      <c r="C15" s="61" t="s">
        <v>286</v>
      </c>
      <c r="D15" s="61" t="s">
        <v>287</v>
      </c>
      <c r="E15" s="62">
        <v>10</v>
      </c>
      <c r="F15" s="61" t="s">
        <v>293</v>
      </c>
    </row>
    <row r="16" spans="1:11" x14ac:dyDescent="0.35">
      <c r="A16" s="60" t="s">
        <v>108</v>
      </c>
      <c r="B16" s="61" t="s">
        <v>288</v>
      </c>
      <c r="C16" s="61" t="s">
        <v>289</v>
      </c>
      <c r="D16" s="61" t="s">
        <v>290</v>
      </c>
      <c r="E16" s="62">
        <v>11</v>
      </c>
      <c r="F16" s="61" t="s">
        <v>293</v>
      </c>
    </row>
    <row r="19" spans="1:6" x14ac:dyDescent="0.35">
      <c r="A19" s="43" t="s">
        <v>8</v>
      </c>
    </row>
    <row r="20" spans="1:6" x14ac:dyDescent="0.35">
      <c r="A20" s="58" t="s">
        <v>17</v>
      </c>
      <c r="B20" s="59" t="s">
        <v>294</v>
      </c>
      <c r="C20" s="59" t="s">
        <v>177</v>
      </c>
      <c r="D20" s="59" t="s">
        <v>175</v>
      </c>
      <c r="E20" s="59" t="s">
        <v>16</v>
      </c>
      <c r="F20" s="59" t="s">
        <v>1</v>
      </c>
    </row>
    <row r="21" spans="1:6" x14ac:dyDescent="0.35">
      <c r="A21" s="60" t="s">
        <v>20</v>
      </c>
      <c r="B21" s="61" t="s">
        <v>186</v>
      </c>
      <c r="C21" s="61" t="s">
        <v>187</v>
      </c>
      <c r="D21" s="61" t="s">
        <v>188</v>
      </c>
      <c r="E21" s="62">
        <v>1</v>
      </c>
      <c r="F21" s="64" t="s">
        <v>295</v>
      </c>
    </row>
    <row r="22" spans="1:6" x14ac:dyDescent="0.35">
      <c r="A22" s="60" t="s">
        <v>115</v>
      </c>
      <c r="B22" s="61" t="s">
        <v>189</v>
      </c>
      <c r="C22" s="61" t="s">
        <v>190</v>
      </c>
      <c r="D22" s="61" t="s">
        <v>191</v>
      </c>
      <c r="E22" s="62">
        <v>2</v>
      </c>
      <c r="F22" s="64" t="s">
        <v>296</v>
      </c>
    </row>
    <row r="23" spans="1:6" x14ac:dyDescent="0.35">
      <c r="A23" s="60" t="s">
        <v>9</v>
      </c>
      <c r="B23" s="61" t="s">
        <v>192</v>
      </c>
      <c r="C23" s="61" t="s">
        <v>193</v>
      </c>
      <c r="D23" s="61" t="s">
        <v>194</v>
      </c>
      <c r="E23" s="62">
        <v>3</v>
      </c>
      <c r="F23" s="64" t="s">
        <v>297</v>
      </c>
    </row>
    <row r="24" spans="1:6" x14ac:dyDescent="0.35">
      <c r="A24" s="60" t="s">
        <v>21</v>
      </c>
      <c r="B24" s="61" t="s">
        <v>195</v>
      </c>
      <c r="C24" s="61" t="s">
        <v>196</v>
      </c>
      <c r="D24" s="61" t="s">
        <v>197</v>
      </c>
      <c r="E24" s="62">
        <v>4</v>
      </c>
      <c r="F24" s="64" t="s">
        <v>291</v>
      </c>
    </row>
    <row r="25" spans="1:6" x14ac:dyDescent="0.35">
      <c r="A25" s="60" t="s">
        <v>11</v>
      </c>
      <c r="B25" s="61" t="s">
        <v>198</v>
      </c>
      <c r="C25" s="61" t="s">
        <v>199</v>
      </c>
      <c r="D25" s="61" t="s">
        <v>200</v>
      </c>
      <c r="E25" s="62">
        <v>5</v>
      </c>
      <c r="F25" s="64" t="s">
        <v>298</v>
      </c>
    </row>
    <row r="26" spans="1:6" x14ac:dyDescent="0.35">
      <c r="A26" s="60" t="s">
        <v>118</v>
      </c>
      <c r="B26" s="63"/>
      <c r="C26" s="61" t="s">
        <v>201</v>
      </c>
      <c r="D26" s="61" t="s">
        <v>202</v>
      </c>
      <c r="E26" s="62">
        <v>6</v>
      </c>
      <c r="F26" s="64" t="s">
        <v>292</v>
      </c>
    </row>
    <row r="27" spans="1:6" x14ac:dyDescent="0.35">
      <c r="A27" s="60" t="s">
        <v>10</v>
      </c>
      <c r="B27" s="61" t="s">
        <v>203</v>
      </c>
      <c r="C27" s="61" t="s">
        <v>204</v>
      </c>
      <c r="D27" s="61" t="s">
        <v>205</v>
      </c>
      <c r="E27" s="62">
        <v>7</v>
      </c>
      <c r="F27" s="64" t="s">
        <v>293</v>
      </c>
    </row>
    <row r="28" spans="1:6" x14ac:dyDescent="0.35">
      <c r="A28" s="60" t="s">
        <v>24</v>
      </c>
      <c r="B28" s="61" t="s">
        <v>206</v>
      </c>
      <c r="C28" s="61" t="s">
        <v>207</v>
      </c>
      <c r="D28" s="61" t="s">
        <v>208</v>
      </c>
      <c r="E28" s="62">
        <v>8</v>
      </c>
      <c r="F28" s="64" t="s">
        <v>293</v>
      </c>
    </row>
    <row r="29" spans="1:6" x14ac:dyDescent="0.35">
      <c r="A29" s="60" t="s">
        <v>70</v>
      </c>
      <c r="B29" s="61" t="s">
        <v>209</v>
      </c>
      <c r="C29" s="61" t="s">
        <v>210</v>
      </c>
      <c r="D29" s="61" t="s">
        <v>211</v>
      </c>
      <c r="E29" s="62">
        <v>9</v>
      </c>
      <c r="F29" s="64" t="s">
        <v>293</v>
      </c>
    </row>
    <row r="30" spans="1:6" x14ac:dyDescent="0.35">
      <c r="A30" s="60" t="s">
        <v>13</v>
      </c>
      <c r="B30" s="61" t="s">
        <v>212</v>
      </c>
      <c r="C30" s="61" t="s">
        <v>213</v>
      </c>
      <c r="D30" s="61" t="s">
        <v>214</v>
      </c>
      <c r="E30" s="62">
        <v>10</v>
      </c>
      <c r="F30" s="64" t="s">
        <v>293</v>
      </c>
    </row>
    <row r="31" spans="1:6" x14ac:dyDescent="0.35">
      <c r="A31" s="60" t="s">
        <v>135</v>
      </c>
      <c r="B31" s="61" t="s">
        <v>215</v>
      </c>
      <c r="C31" s="61" t="s">
        <v>216</v>
      </c>
      <c r="D31" s="61" t="s">
        <v>217</v>
      </c>
      <c r="E31" s="62">
        <v>11</v>
      </c>
      <c r="F31" s="64" t="s">
        <v>293</v>
      </c>
    </row>
    <row r="32" spans="1:6" x14ac:dyDescent="0.35">
      <c r="A32" s="60" t="s">
        <v>71</v>
      </c>
      <c r="B32" s="61" t="s">
        <v>218</v>
      </c>
      <c r="C32" s="61" t="s">
        <v>216</v>
      </c>
      <c r="D32" s="61" t="s">
        <v>219</v>
      </c>
      <c r="E32" s="62">
        <v>12</v>
      </c>
      <c r="F32" s="64" t="s">
        <v>293</v>
      </c>
    </row>
    <row r="33" spans="1:6" x14ac:dyDescent="0.35">
      <c r="A33" s="60" t="s">
        <v>127</v>
      </c>
      <c r="B33" s="61" t="s">
        <v>220</v>
      </c>
      <c r="C33" s="61" t="s">
        <v>221</v>
      </c>
      <c r="D33" s="61" t="s">
        <v>222</v>
      </c>
      <c r="E33" s="62">
        <v>13</v>
      </c>
      <c r="F33" s="64" t="s">
        <v>293</v>
      </c>
    </row>
    <row r="34" spans="1:6" x14ac:dyDescent="0.35">
      <c r="A34" s="60" t="s">
        <v>171</v>
      </c>
      <c r="B34" s="61" t="s">
        <v>223</v>
      </c>
      <c r="C34" s="61" t="s">
        <v>224</v>
      </c>
      <c r="D34" s="61" t="s">
        <v>225</v>
      </c>
      <c r="E34" s="62">
        <v>14</v>
      </c>
      <c r="F34" s="64" t="s">
        <v>293</v>
      </c>
    </row>
    <row r="35" spans="1:6" x14ac:dyDescent="0.35">
      <c r="A35" s="60" t="s">
        <v>139</v>
      </c>
      <c r="B35" s="63"/>
      <c r="C35" s="61" t="s">
        <v>226</v>
      </c>
      <c r="D35" s="61" t="s">
        <v>227</v>
      </c>
      <c r="E35" s="62">
        <v>15</v>
      </c>
      <c r="F35" s="64" t="s">
        <v>293</v>
      </c>
    </row>
    <row r="36" spans="1:6" x14ac:dyDescent="0.35">
      <c r="A36" s="60" t="s">
        <v>22</v>
      </c>
      <c r="B36" s="61" t="s">
        <v>228</v>
      </c>
      <c r="C36" s="61" t="s">
        <v>229</v>
      </c>
      <c r="D36" s="61" t="s">
        <v>230</v>
      </c>
      <c r="E36" s="62">
        <v>16</v>
      </c>
      <c r="F36" s="64" t="s">
        <v>293</v>
      </c>
    </row>
    <row r="37" spans="1:6" x14ac:dyDescent="0.35">
      <c r="A37" s="60" t="s">
        <v>53</v>
      </c>
      <c r="B37" s="61" t="s">
        <v>231</v>
      </c>
      <c r="C37" s="61" t="s">
        <v>232</v>
      </c>
      <c r="D37" s="61" t="s">
        <v>233</v>
      </c>
      <c r="E37" s="62">
        <v>17</v>
      </c>
      <c r="F37" s="64" t="s">
        <v>293</v>
      </c>
    </row>
    <row r="38" spans="1:6" x14ac:dyDescent="0.35">
      <c r="A38" s="60" t="s">
        <v>182</v>
      </c>
      <c r="B38" s="61" t="s">
        <v>234</v>
      </c>
      <c r="C38" s="61" t="s">
        <v>235</v>
      </c>
      <c r="D38" s="61" t="s">
        <v>236</v>
      </c>
      <c r="E38" s="62">
        <v>18</v>
      </c>
      <c r="F38" s="64" t="s">
        <v>293</v>
      </c>
    </row>
    <row r="39" spans="1:6" x14ac:dyDescent="0.35">
      <c r="A39" s="60" t="s">
        <v>14</v>
      </c>
      <c r="B39" s="61" t="s">
        <v>237</v>
      </c>
      <c r="C39" s="61" t="s">
        <v>238</v>
      </c>
      <c r="D39" s="61" t="s">
        <v>239</v>
      </c>
      <c r="E39" s="62">
        <v>19</v>
      </c>
      <c r="F39" s="64" t="s">
        <v>293</v>
      </c>
    </row>
    <row r="40" spans="1:6" x14ac:dyDescent="0.35">
      <c r="A40" s="60" t="s">
        <v>155</v>
      </c>
      <c r="B40" s="61" t="s">
        <v>240</v>
      </c>
      <c r="C40" s="61" t="s">
        <v>241</v>
      </c>
      <c r="D40" s="61" t="s">
        <v>242</v>
      </c>
      <c r="E40" s="62">
        <v>20</v>
      </c>
      <c r="F40" s="64" t="s">
        <v>293</v>
      </c>
    </row>
    <row r="41" spans="1:6" x14ac:dyDescent="0.35">
      <c r="A41" s="60" t="s">
        <v>168</v>
      </c>
      <c r="B41" s="61" t="s">
        <v>220</v>
      </c>
      <c r="C41" s="61" t="s">
        <v>243</v>
      </c>
      <c r="D41" s="61" t="s">
        <v>244</v>
      </c>
      <c r="E41" s="62">
        <v>21</v>
      </c>
      <c r="F41" s="64" t="s">
        <v>293</v>
      </c>
    </row>
    <row r="42" spans="1:6" x14ac:dyDescent="0.35">
      <c r="A42" s="60" t="s">
        <v>15</v>
      </c>
      <c r="B42" s="61" t="s">
        <v>245</v>
      </c>
      <c r="C42" s="61" t="s">
        <v>246</v>
      </c>
      <c r="D42" s="61" t="s">
        <v>247</v>
      </c>
      <c r="E42" s="62">
        <v>22</v>
      </c>
      <c r="F42" s="64" t="s">
        <v>293</v>
      </c>
    </row>
    <row r="43" spans="1:6" x14ac:dyDescent="0.35">
      <c r="A43" s="60" t="s">
        <v>183</v>
      </c>
      <c r="B43" s="61" t="s">
        <v>248</v>
      </c>
      <c r="C43" s="61" t="s">
        <v>249</v>
      </c>
      <c r="D43" s="61" t="s">
        <v>250</v>
      </c>
      <c r="E43" s="62">
        <v>23</v>
      </c>
      <c r="F43" s="64" t="s">
        <v>293</v>
      </c>
    </row>
    <row r="44" spans="1:6" x14ac:dyDescent="0.35">
      <c r="A44" s="60" t="s">
        <v>184</v>
      </c>
      <c r="B44" s="61" t="s">
        <v>251</v>
      </c>
      <c r="C44" s="61" t="s">
        <v>252</v>
      </c>
      <c r="D44" s="61" t="s">
        <v>253</v>
      </c>
      <c r="E44" s="62">
        <v>24</v>
      </c>
      <c r="F44" s="64" t="s">
        <v>293</v>
      </c>
    </row>
    <row r="45" spans="1:6" x14ac:dyDescent="0.35">
      <c r="A45" s="60" t="s">
        <v>185</v>
      </c>
      <c r="B45" s="61" t="s">
        <v>254</v>
      </c>
      <c r="C45" s="61" t="s">
        <v>255</v>
      </c>
      <c r="D45" s="61" t="s">
        <v>256</v>
      </c>
      <c r="E45" s="62">
        <v>25</v>
      </c>
      <c r="F45" s="64" t="s">
        <v>293</v>
      </c>
    </row>
    <row r="46" spans="1:6" x14ac:dyDescent="0.35">
      <c r="A46" s="60" t="s">
        <v>55</v>
      </c>
      <c r="B46" s="61" t="s">
        <v>231</v>
      </c>
      <c r="C46" s="61" t="s">
        <v>257</v>
      </c>
      <c r="D46" s="61" t="s">
        <v>258</v>
      </c>
      <c r="E46" s="62">
        <v>26</v>
      </c>
      <c r="F46" s="64" t="s">
        <v>293</v>
      </c>
    </row>
  </sheetData>
  <mergeCells count="1">
    <mergeCell ref="A1:K1"/>
  </mergeCells>
  <phoneticPr fontId="3" type="noConversion"/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0FF2-20EF-4119-A6CF-8750746561EF}">
  <dimension ref="A1:K25"/>
  <sheetViews>
    <sheetView workbookViewId="0">
      <selection activeCell="F24" sqref="F24"/>
    </sheetView>
  </sheetViews>
  <sheetFormatPr defaultRowHeight="14.5" x14ac:dyDescent="0.35"/>
  <cols>
    <col min="1" max="1" width="20.08984375" customWidth="1"/>
    <col min="2" max="2" width="25.453125" customWidth="1"/>
    <col min="3" max="3" width="18" customWidth="1"/>
    <col min="4" max="4" width="12.26953125" customWidth="1"/>
    <col min="5" max="5" width="12" customWidth="1"/>
    <col min="6" max="6" width="9.1796875" customWidth="1"/>
    <col min="7" max="7" width="14.90625" customWidth="1"/>
    <col min="8" max="8" width="9.26953125" customWidth="1"/>
    <col min="9" max="9" width="14.6328125" customWidth="1"/>
    <col min="10" max="10" width="15.54296875" customWidth="1"/>
    <col min="11" max="11" width="12" customWidth="1"/>
    <col min="12" max="12" width="15.54296875" customWidth="1"/>
    <col min="13" max="13" width="12" customWidth="1"/>
    <col min="14" max="14" width="15.36328125" customWidth="1"/>
    <col min="15" max="15" width="11.90625" customWidth="1"/>
    <col min="16" max="16" width="15.36328125" customWidth="1"/>
    <col min="17" max="17" width="11.90625" customWidth="1"/>
    <col min="18" max="18" width="13.90625" customWidth="1"/>
  </cols>
  <sheetData>
    <row r="1" spans="1:11" ht="21" x14ac:dyDescent="0.5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3" spans="1:11" x14ac:dyDescent="0.35">
      <c r="A3" s="43" t="s">
        <v>0</v>
      </c>
    </row>
    <row r="4" spans="1:11" x14ac:dyDescent="0.35">
      <c r="A4" t="s">
        <v>16</v>
      </c>
      <c r="B4" t="s">
        <v>17</v>
      </c>
      <c r="C4" t="s">
        <v>18</v>
      </c>
      <c r="D4" t="s">
        <v>1</v>
      </c>
    </row>
    <row r="5" spans="1:11" x14ac:dyDescent="0.35">
      <c r="A5" s="66">
        <v>1</v>
      </c>
      <c r="B5" s="67" t="s">
        <v>5</v>
      </c>
      <c r="C5" s="68">
        <v>0.20956018518518518</v>
      </c>
      <c r="D5">
        <v>20</v>
      </c>
    </row>
    <row r="6" spans="1:11" x14ac:dyDescent="0.35">
      <c r="A6" s="66">
        <v>2</v>
      </c>
      <c r="B6" s="67" t="s">
        <v>299</v>
      </c>
      <c r="C6" s="68">
        <v>0.21753472222222223</v>
      </c>
      <c r="D6">
        <v>14</v>
      </c>
    </row>
    <row r="7" spans="1:11" x14ac:dyDescent="0.35">
      <c r="A7" s="66">
        <v>3</v>
      </c>
      <c r="B7" s="67" t="s">
        <v>52</v>
      </c>
      <c r="C7" s="68">
        <v>0.22739583333333332</v>
      </c>
      <c r="D7">
        <v>12</v>
      </c>
    </row>
    <row r="8" spans="1:11" x14ac:dyDescent="0.35">
      <c r="A8" s="66">
        <v>4</v>
      </c>
      <c r="B8" s="67" t="s">
        <v>179</v>
      </c>
      <c r="C8" s="68">
        <v>0.23591435185185183</v>
      </c>
      <c r="D8">
        <v>10</v>
      </c>
    </row>
    <row r="9" spans="1:11" x14ac:dyDescent="0.35">
      <c r="A9" s="66"/>
      <c r="B9" s="66"/>
      <c r="C9" s="66"/>
    </row>
    <row r="11" spans="1:11" x14ac:dyDescent="0.35">
      <c r="A11" s="43" t="s">
        <v>8</v>
      </c>
    </row>
    <row r="12" spans="1:11" x14ac:dyDescent="0.35">
      <c r="A12" s="69" t="s">
        <v>16</v>
      </c>
      <c r="B12" s="70" t="s">
        <v>17</v>
      </c>
      <c r="C12" s="70" t="s">
        <v>18</v>
      </c>
      <c r="D12" s="71" t="s">
        <v>1</v>
      </c>
    </row>
    <row r="13" spans="1:11" x14ac:dyDescent="0.35">
      <c r="A13" s="66">
        <v>1</v>
      </c>
      <c r="B13" s="67" t="s">
        <v>20</v>
      </c>
      <c r="C13" s="68">
        <v>0.18027777777777779</v>
      </c>
      <c r="D13">
        <v>20</v>
      </c>
    </row>
    <row r="14" spans="1:11" x14ac:dyDescent="0.35">
      <c r="A14" s="66">
        <v>2</v>
      </c>
      <c r="B14" s="67" t="s">
        <v>21</v>
      </c>
      <c r="C14" s="68">
        <v>0.18276620370370369</v>
      </c>
      <c r="D14">
        <v>14</v>
      </c>
    </row>
    <row r="15" spans="1:11" x14ac:dyDescent="0.35">
      <c r="A15" s="66">
        <v>3</v>
      </c>
      <c r="B15" s="67" t="s">
        <v>115</v>
      </c>
      <c r="C15" s="68">
        <v>0.18421296296296297</v>
      </c>
      <c r="D15">
        <v>12</v>
      </c>
    </row>
    <row r="16" spans="1:11" x14ac:dyDescent="0.35">
      <c r="A16" s="66">
        <v>4</v>
      </c>
      <c r="B16" s="67" t="s">
        <v>9</v>
      </c>
      <c r="C16" s="68">
        <v>0.18770833333333334</v>
      </c>
      <c r="D16">
        <v>10</v>
      </c>
    </row>
    <row r="17" spans="1:4" x14ac:dyDescent="0.35">
      <c r="A17" s="66">
        <v>5</v>
      </c>
      <c r="B17" s="67" t="s">
        <v>10</v>
      </c>
      <c r="C17" s="68">
        <v>0.19593749999999999</v>
      </c>
      <c r="D17">
        <v>8</v>
      </c>
    </row>
    <row r="18" spans="1:4" x14ac:dyDescent="0.35">
      <c r="A18" s="66">
        <v>6</v>
      </c>
      <c r="B18" s="67" t="s">
        <v>118</v>
      </c>
      <c r="C18" s="68">
        <v>0.19756944444444446</v>
      </c>
      <c r="D18">
        <v>6</v>
      </c>
    </row>
    <row r="19" spans="1:4" x14ac:dyDescent="0.35">
      <c r="A19" s="66">
        <v>7</v>
      </c>
      <c r="B19" s="67" t="s">
        <v>24</v>
      </c>
      <c r="C19" s="68">
        <v>0.20275462962962965</v>
      </c>
      <c r="D19">
        <v>4</v>
      </c>
    </row>
    <row r="20" spans="1:4" x14ac:dyDescent="0.35">
      <c r="A20" s="66">
        <v>8</v>
      </c>
      <c r="B20" s="67" t="s">
        <v>71</v>
      </c>
      <c r="C20" s="68">
        <v>0.20425925925925925</v>
      </c>
      <c r="D20">
        <v>4</v>
      </c>
    </row>
    <row r="21" spans="1:4" x14ac:dyDescent="0.35">
      <c r="A21" s="66">
        <v>9</v>
      </c>
      <c r="B21" s="67" t="s">
        <v>127</v>
      </c>
      <c r="C21" s="68">
        <v>0.20998842592592593</v>
      </c>
      <c r="D21">
        <v>4</v>
      </c>
    </row>
    <row r="22" spans="1:4" x14ac:dyDescent="0.35">
      <c r="A22" s="66">
        <v>10</v>
      </c>
      <c r="B22" s="67" t="s">
        <v>70</v>
      </c>
      <c r="C22" s="68">
        <v>0.21060185185185185</v>
      </c>
      <c r="D22">
        <v>4</v>
      </c>
    </row>
    <row r="23" spans="1:4" x14ac:dyDescent="0.35">
      <c r="A23" s="66">
        <v>11</v>
      </c>
      <c r="B23" s="67" t="s">
        <v>300</v>
      </c>
      <c r="C23" s="68">
        <v>0.2122685185185185</v>
      </c>
      <c r="D23">
        <v>4</v>
      </c>
    </row>
    <row r="24" spans="1:4" x14ac:dyDescent="0.35">
      <c r="A24" s="66">
        <v>12</v>
      </c>
      <c r="B24" s="67" t="s">
        <v>22</v>
      </c>
      <c r="C24" s="66" t="s">
        <v>111</v>
      </c>
    </row>
    <row r="25" spans="1:4" x14ac:dyDescent="0.35">
      <c r="A25" s="66">
        <v>13</v>
      </c>
      <c r="B25" s="67" t="s">
        <v>120</v>
      </c>
      <c r="C25" s="66" t="s">
        <v>111</v>
      </c>
    </row>
  </sheetData>
  <mergeCells count="1">
    <mergeCell ref="A1:K1"/>
  </mergeCells>
  <phoneticPr fontId="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5782-1AD5-4E26-BAD1-DC6D45292714}">
  <dimension ref="A1:K21"/>
  <sheetViews>
    <sheetView workbookViewId="0">
      <selection activeCell="A18" sqref="A18"/>
    </sheetView>
  </sheetViews>
  <sheetFormatPr defaultRowHeight="14.5" x14ac:dyDescent="0.35"/>
  <cols>
    <col min="1" max="1" width="21.453125" customWidth="1"/>
    <col min="2" max="2" width="12.08984375" customWidth="1"/>
    <col min="3" max="3" width="11.6328125" customWidth="1"/>
    <col min="4" max="4" width="11.81640625" customWidth="1"/>
    <col min="5" max="5" width="10.36328125" customWidth="1"/>
    <col min="6" max="6" width="12.90625" customWidth="1"/>
    <col min="7" max="7" width="10.7265625" customWidth="1"/>
    <col min="8" max="8" width="11.08984375" customWidth="1"/>
    <col min="9" max="9" width="12.08984375" customWidth="1"/>
    <col min="10" max="10" width="12.36328125" customWidth="1"/>
    <col min="11" max="11" width="14.08984375" customWidth="1"/>
  </cols>
  <sheetData>
    <row r="1" spans="1:11" ht="21" x14ac:dyDescent="0.5">
      <c r="A1" s="104" t="s">
        <v>301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3" spans="1:11" x14ac:dyDescent="0.35">
      <c r="A3" s="43" t="s">
        <v>0</v>
      </c>
    </row>
    <row r="4" spans="1:11" x14ac:dyDescent="0.35">
      <c r="A4" s="40" t="s">
        <v>17</v>
      </c>
      <c r="B4" s="43" t="s">
        <v>302</v>
      </c>
      <c r="C4" s="43" t="s">
        <v>308</v>
      </c>
      <c r="D4" s="43" t="s">
        <v>303</v>
      </c>
      <c r="E4" s="43" t="s">
        <v>309</v>
      </c>
      <c r="F4" s="43" t="s">
        <v>304</v>
      </c>
      <c r="G4" s="43" t="s">
        <v>310</v>
      </c>
      <c r="H4" s="43" t="s">
        <v>305</v>
      </c>
      <c r="I4" s="43" t="s">
        <v>311</v>
      </c>
      <c r="J4" s="43" t="s">
        <v>306</v>
      </c>
      <c r="K4" s="43" t="s">
        <v>1</v>
      </c>
    </row>
    <row r="5" spans="1:11" x14ac:dyDescent="0.35">
      <c r="A5" s="40" t="s">
        <v>5</v>
      </c>
      <c r="B5" s="72">
        <v>0.57777777777777783</v>
      </c>
      <c r="C5" s="73">
        <f t="shared" ref="C5:C10" si="0">B5</f>
        <v>0.57777777777777783</v>
      </c>
      <c r="D5" s="72">
        <v>1.25</v>
      </c>
      <c r="E5" s="73">
        <f t="shared" ref="E5:E10" si="1">D5-B5</f>
        <v>0.67222222222222217</v>
      </c>
      <c r="F5" s="72">
        <v>1.877777777777778</v>
      </c>
      <c r="G5" s="73">
        <f>F5-D5</f>
        <v>0.62777777777777799</v>
      </c>
      <c r="H5" s="72">
        <v>2.4624999999999999</v>
      </c>
      <c r="I5" s="73">
        <f>H5-F5</f>
        <v>0.58472222222222192</v>
      </c>
      <c r="J5" s="40">
        <v>1</v>
      </c>
      <c r="K5" s="40">
        <v>10</v>
      </c>
    </row>
    <row r="6" spans="1:11" x14ac:dyDescent="0.35">
      <c r="A6" s="40" t="s">
        <v>52</v>
      </c>
      <c r="B6" s="72">
        <v>0.60555555555555551</v>
      </c>
      <c r="C6" s="73">
        <f t="shared" si="0"/>
        <v>0.60555555555555551</v>
      </c>
      <c r="D6" s="72">
        <v>1.2194444444444443</v>
      </c>
      <c r="E6" s="73">
        <f t="shared" si="1"/>
        <v>0.61388888888888882</v>
      </c>
      <c r="F6" s="72">
        <v>1.8770833333333332</v>
      </c>
      <c r="G6" s="73">
        <f>F6-D6</f>
        <v>0.65763888888888888</v>
      </c>
      <c r="H6" s="72">
        <v>2.4625578703703703</v>
      </c>
      <c r="I6" s="73">
        <f>H6-F6</f>
        <v>0.58547453703703711</v>
      </c>
      <c r="J6" s="40">
        <v>2</v>
      </c>
      <c r="K6" s="40">
        <v>7</v>
      </c>
    </row>
    <row r="7" spans="1:11" x14ac:dyDescent="0.35">
      <c r="A7" s="40" t="s">
        <v>3</v>
      </c>
      <c r="B7" s="72">
        <v>0.64374999999999993</v>
      </c>
      <c r="C7" s="73">
        <f t="shared" si="0"/>
        <v>0.64374999999999993</v>
      </c>
      <c r="D7" s="72">
        <v>1.3291666666666666</v>
      </c>
      <c r="E7" s="73">
        <f t="shared" si="1"/>
        <v>0.68541666666666667</v>
      </c>
      <c r="F7" s="72">
        <v>2.0229166666666667</v>
      </c>
      <c r="G7" s="73">
        <f>F7-D7</f>
        <v>0.69375000000000009</v>
      </c>
      <c r="H7" s="72">
        <v>2.7048611111111112</v>
      </c>
      <c r="I7" s="73">
        <f>H7-F7</f>
        <v>0.68194444444444446</v>
      </c>
      <c r="J7" s="40">
        <v>3</v>
      </c>
      <c r="K7" s="40">
        <v>6</v>
      </c>
    </row>
    <row r="8" spans="1:11" x14ac:dyDescent="0.35">
      <c r="A8" s="40" t="s">
        <v>106</v>
      </c>
      <c r="B8" s="72">
        <v>0.78263888888888899</v>
      </c>
      <c r="C8" s="73">
        <f t="shared" si="0"/>
        <v>0.78263888888888899</v>
      </c>
      <c r="D8" s="72">
        <v>1.6090277777777777</v>
      </c>
      <c r="E8" s="73">
        <f t="shared" si="1"/>
        <v>0.82638888888888873</v>
      </c>
      <c r="F8" s="72">
        <v>2.5034722222222223</v>
      </c>
      <c r="G8" s="73">
        <f>F8-D8</f>
        <v>0.8944444444444446</v>
      </c>
      <c r="H8" s="72">
        <v>3.3541666666666665</v>
      </c>
      <c r="I8" s="73">
        <f>H8-F8</f>
        <v>0.8506944444444442</v>
      </c>
      <c r="J8" s="40">
        <v>4</v>
      </c>
      <c r="K8" s="40">
        <v>5</v>
      </c>
    </row>
    <row r="9" spans="1:11" x14ac:dyDescent="0.35">
      <c r="A9" s="40" t="s">
        <v>108</v>
      </c>
      <c r="B9" s="72">
        <v>0.82638888888888884</v>
      </c>
      <c r="C9" s="73">
        <f t="shared" si="0"/>
        <v>0.82638888888888884</v>
      </c>
      <c r="D9" s="72">
        <v>1.6805555555555556</v>
      </c>
      <c r="E9" s="73">
        <f t="shared" si="1"/>
        <v>0.85416666666666674</v>
      </c>
      <c r="F9" s="72">
        <v>2.4368055555555554</v>
      </c>
      <c r="G9" s="73">
        <f>F9-D9</f>
        <v>0.75624999999999987</v>
      </c>
      <c r="H9" s="72">
        <v>3.088194444444444</v>
      </c>
      <c r="I9" s="73">
        <f>H9-F9</f>
        <v>0.65138888888888857</v>
      </c>
      <c r="J9" s="52" t="s">
        <v>307</v>
      </c>
      <c r="K9" s="40">
        <v>4</v>
      </c>
    </row>
    <row r="10" spans="1:11" x14ac:dyDescent="0.35">
      <c r="A10" s="41" t="s">
        <v>314</v>
      </c>
      <c r="B10" s="72">
        <v>0.68055555555555547</v>
      </c>
      <c r="C10" s="73">
        <f t="shared" si="0"/>
        <v>0.68055555555555547</v>
      </c>
      <c r="D10" s="72">
        <v>1.3694444444444445</v>
      </c>
      <c r="E10" s="73">
        <f t="shared" si="1"/>
        <v>0.68888888888888899</v>
      </c>
      <c r="F10" s="72"/>
      <c r="G10" s="73"/>
      <c r="H10" s="72"/>
      <c r="I10" s="73"/>
      <c r="J10" s="77" t="s">
        <v>111</v>
      </c>
      <c r="K10" s="40">
        <v>0</v>
      </c>
    </row>
    <row r="11" spans="1:11" x14ac:dyDescent="0.35">
      <c r="I11" s="73"/>
      <c r="J11" s="40"/>
    </row>
    <row r="12" spans="1:11" x14ac:dyDescent="0.35">
      <c r="A12" s="105" t="s">
        <v>312</v>
      </c>
      <c r="B12" s="105"/>
      <c r="C12" s="105"/>
      <c r="D12" s="105"/>
      <c r="E12" s="105"/>
      <c r="F12" s="105"/>
      <c r="G12" s="105"/>
      <c r="H12" s="105"/>
    </row>
    <row r="14" spans="1:11" x14ac:dyDescent="0.35">
      <c r="A14" s="43" t="s">
        <v>8</v>
      </c>
    </row>
    <row r="15" spans="1:11" x14ac:dyDescent="0.35">
      <c r="A15" s="74" t="s">
        <v>17</v>
      </c>
      <c r="B15" s="75" t="s">
        <v>302</v>
      </c>
      <c r="C15" s="75" t="s">
        <v>308</v>
      </c>
      <c r="D15" s="75" t="s">
        <v>303</v>
      </c>
      <c r="E15" s="75" t="s">
        <v>309</v>
      </c>
      <c r="F15" s="75" t="s">
        <v>304</v>
      </c>
      <c r="G15" s="75" t="s">
        <v>310</v>
      </c>
      <c r="H15" s="75" t="s">
        <v>305</v>
      </c>
      <c r="I15" s="75" t="s">
        <v>311</v>
      </c>
      <c r="J15" s="75" t="s">
        <v>306</v>
      </c>
      <c r="K15" s="76" t="s">
        <v>1</v>
      </c>
    </row>
    <row r="16" spans="1:11" x14ac:dyDescent="0.35">
      <c r="A16" s="40" t="s">
        <v>20</v>
      </c>
      <c r="B16" s="72">
        <v>0.4909722222222222</v>
      </c>
      <c r="C16" s="73">
        <f t="shared" ref="C16:C21" si="2">B16</f>
        <v>0.4909722222222222</v>
      </c>
      <c r="D16" s="72">
        <v>0.99236111111111114</v>
      </c>
      <c r="E16" s="73">
        <f t="shared" ref="E16:E21" si="3">D16-B16</f>
        <v>0.50138888888888888</v>
      </c>
      <c r="F16" s="72">
        <v>1.5097222222222222</v>
      </c>
      <c r="G16" s="73">
        <f t="shared" ref="G16:G21" si="4">F16-D16</f>
        <v>0.51736111111111105</v>
      </c>
      <c r="H16" s="72">
        <v>2.0249999999999999</v>
      </c>
      <c r="I16" s="73">
        <f t="shared" ref="I16:I21" si="5">H16-F16</f>
        <v>0.51527777777777772</v>
      </c>
      <c r="J16" s="40">
        <v>1</v>
      </c>
      <c r="K16">
        <v>10</v>
      </c>
    </row>
    <row r="17" spans="1:11" x14ac:dyDescent="0.35">
      <c r="A17" s="40" t="s">
        <v>68</v>
      </c>
      <c r="B17" s="72">
        <v>0.51250000000000007</v>
      </c>
      <c r="C17" s="73">
        <f t="shared" si="2"/>
        <v>0.51250000000000007</v>
      </c>
      <c r="D17" s="72">
        <v>1.0402777777777776</v>
      </c>
      <c r="E17" s="73">
        <f t="shared" si="3"/>
        <v>0.52777777777777757</v>
      </c>
      <c r="F17" s="72">
        <v>1.5847222222222221</v>
      </c>
      <c r="G17" s="73">
        <f t="shared" si="4"/>
        <v>0.54444444444444451</v>
      </c>
      <c r="H17" s="72">
        <v>2.1312500000000001</v>
      </c>
      <c r="I17" s="73">
        <f t="shared" si="5"/>
        <v>0.54652777777777795</v>
      </c>
      <c r="J17" s="40">
        <v>2</v>
      </c>
      <c r="K17">
        <v>7</v>
      </c>
    </row>
    <row r="18" spans="1:11" x14ac:dyDescent="0.35">
      <c r="A18" s="41" t="s">
        <v>12</v>
      </c>
      <c r="B18" s="72">
        <v>0.51180555555555551</v>
      </c>
      <c r="C18" s="73">
        <f t="shared" si="2"/>
        <v>0.51180555555555551</v>
      </c>
      <c r="D18" s="72">
        <v>1.0381944444444444</v>
      </c>
      <c r="E18" s="73">
        <f t="shared" si="3"/>
        <v>0.52638888888888891</v>
      </c>
      <c r="F18" s="72">
        <v>1.5840277777777778</v>
      </c>
      <c r="G18" s="73">
        <f t="shared" si="4"/>
        <v>0.54583333333333339</v>
      </c>
      <c r="H18" s="72">
        <v>2.15</v>
      </c>
      <c r="I18" s="73">
        <f t="shared" si="5"/>
        <v>0.5659722222222221</v>
      </c>
      <c r="J18" s="40">
        <v>3</v>
      </c>
      <c r="K18">
        <v>6</v>
      </c>
    </row>
    <row r="19" spans="1:11" x14ac:dyDescent="0.35">
      <c r="A19" s="40" t="s">
        <v>9</v>
      </c>
      <c r="B19" s="72">
        <v>0.54166666666666663</v>
      </c>
      <c r="C19" s="73">
        <f t="shared" si="2"/>
        <v>0.54166666666666663</v>
      </c>
      <c r="D19" s="72">
        <v>1.1083333333333334</v>
      </c>
      <c r="E19" s="73">
        <f t="shared" si="3"/>
        <v>0.56666666666666676</v>
      </c>
      <c r="F19" s="72">
        <v>1.7131944444444445</v>
      </c>
      <c r="G19" s="73">
        <f t="shared" si="4"/>
        <v>0.60486111111111107</v>
      </c>
      <c r="H19" s="72">
        <v>2.3048611111111112</v>
      </c>
      <c r="I19" s="73">
        <f t="shared" si="5"/>
        <v>0.59166666666666679</v>
      </c>
      <c r="J19" s="40">
        <v>4</v>
      </c>
      <c r="K19">
        <v>5</v>
      </c>
    </row>
    <row r="20" spans="1:11" x14ac:dyDescent="0.35">
      <c r="A20" s="41" t="s">
        <v>127</v>
      </c>
      <c r="B20" s="72">
        <v>0.57291666666666663</v>
      </c>
      <c r="C20" s="73">
        <f t="shared" si="2"/>
        <v>0.57291666666666663</v>
      </c>
      <c r="D20" s="72">
        <v>1.1819444444444445</v>
      </c>
      <c r="E20" s="73">
        <f t="shared" si="3"/>
        <v>0.60902777777777783</v>
      </c>
      <c r="F20" s="72">
        <v>1.846527777777778</v>
      </c>
      <c r="G20" s="73">
        <f t="shared" si="4"/>
        <v>0.66458333333333353</v>
      </c>
      <c r="H20" s="72">
        <v>2.4576388888888889</v>
      </c>
      <c r="I20" s="73">
        <f t="shared" si="5"/>
        <v>0.61111111111111094</v>
      </c>
      <c r="J20" s="40">
        <v>5</v>
      </c>
      <c r="K20">
        <v>4</v>
      </c>
    </row>
    <row r="21" spans="1:11" x14ac:dyDescent="0.35">
      <c r="A21" s="40" t="s">
        <v>75</v>
      </c>
      <c r="B21" s="72">
        <v>0.83680555555555547</v>
      </c>
      <c r="C21" s="73">
        <f t="shared" si="2"/>
        <v>0.83680555555555547</v>
      </c>
      <c r="D21" s="72">
        <v>1.7465277777777777</v>
      </c>
      <c r="E21" s="73">
        <f t="shared" si="3"/>
        <v>0.90972222222222221</v>
      </c>
      <c r="F21" s="72">
        <v>2.6</v>
      </c>
      <c r="G21" s="73">
        <f t="shared" si="4"/>
        <v>0.85347222222222241</v>
      </c>
      <c r="H21" s="72">
        <v>3.4333333333333336</v>
      </c>
      <c r="I21" s="73">
        <f t="shared" si="5"/>
        <v>0.83333333333333348</v>
      </c>
      <c r="J21" s="40">
        <v>6</v>
      </c>
      <c r="K21">
        <v>3</v>
      </c>
    </row>
  </sheetData>
  <mergeCells count="2">
    <mergeCell ref="A1:K1"/>
    <mergeCell ref="A12:H12"/>
  </mergeCells>
  <conditionalFormatting sqref="A5">
    <cfRule type="cellIs" dxfId="102" priority="9" operator="equal">
      <formula>0</formula>
    </cfRule>
  </conditionalFormatting>
  <conditionalFormatting sqref="A6">
    <cfRule type="cellIs" dxfId="101" priority="8" operator="equal">
      <formula>0</formula>
    </cfRule>
  </conditionalFormatting>
  <conditionalFormatting sqref="A8">
    <cfRule type="cellIs" dxfId="100" priority="7" operator="equal">
      <formula>0</formula>
    </cfRule>
  </conditionalFormatting>
  <conditionalFormatting sqref="A9">
    <cfRule type="cellIs" dxfId="99" priority="6" operator="equal">
      <formula>0</formula>
    </cfRule>
  </conditionalFormatting>
  <conditionalFormatting sqref="A7">
    <cfRule type="cellIs" dxfId="98" priority="5" operator="equal">
      <formula>0</formula>
    </cfRule>
  </conditionalFormatting>
  <conditionalFormatting sqref="A16">
    <cfRule type="cellIs" dxfId="97" priority="4" operator="equal">
      <formula>0</formula>
    </cfRule>
  </conditionalFormatting>
  <conditionalFormatting sqref="A21">
    <cfRule type="cellIs" dxfId="96" priority="3" operator="equal">
      <formula>0</formula>
    </cfRule>
  </conditionalFormatting>
  <conditionalFormatting sqref="A18">
    <cfRule type="cellIs" dxfId="95" priority="2" operator="equal">
      <formula>0</formula>
    </cfRule>
  </conditionalFormatting>
  <conditionalFormatting sqref="A19">
    <cfRule type="cellIs" dxfId="94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8BC7-24CF-4303-BE7F-88F3A6EBD8C9}">
  <dimension ref="A1:K17"/>
  <sheetViews>
    <sheetView workbookViewId="0">
      <selection activeCell="H20" sqref="H20"/>
    </sheetView>
  </sheetViews>
  <sheetFormatPr defaultRowHeight="14.5" x14ac:dyDescent="0.35"/>
  <cols>
    <col min="1" max="1" width="29.6328125" customWidth="1"/>
    <col min="2" max="2" width="15.81640625" customWidth="1"/>
    <col min="3" max="3" width="11.90625" customWidth="1"/>
    <col min="4" max="4" width="9.90625" customWidth="1"/>
    <col min="5" max="5" width="10.81640625" customWidth="1"/>
  </cols>
  <sheetData>
    <row r="1" spans="1:11" ht="21" x14ac:dyDescent="0.5">
      <c r="A1" s="104" t="s">
        <v>316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15" thickBot="1" x14ac:dyDescent="0.4">
      <c r="A2" s="90" t="s">
        <v>17</v>
      </c>
      <c r="B2" s="91" t="s">
        <v>302</v>
      </c>
      <c r="C2" s="91" t="s">
        <v>303</v>
      </c>
      <c r="D2" s="91" t="s">
        <v>317</v>
      </c>
      <c r="E2" s="92" t="s">
        <v>16</v>
      </c>
      <c r="F2" s="97" t="s">
        <v>1</v>
      </c>
    </row>
    <row r="3" spans="1:11" ht="15" thickBot="1" x14ac:dyDescent="0.4">
      <c r="A3" s="84" t="s">
        <v>52</v>
      </c>
      <c r="B3" s="82">
        <v>0.74305555555555547</v>
      </c>
      <c r="C3" s="82">
        <v>0.69166666666666676</v>
      </c>
      <c r="D3" s="83">
        <v>1.4763888888888888</v>
      </c>
      <c r="E3" s="85">
        <v>1</v>
      </c>
      <c r="F3" s="79">
        <v>10</v>
      </c>
    </row>
    <row r="4" spans="1:11" ht="15" thickBot="1" x14ac:dyDescent="0.4">
      <c r="A4" s="84" t="s">
        <v>4</v>
      </c>
      <c r="B4" s="82">
        <v>0.90763888888888899</v>
      </c>
      <c r="C4" s="82">
        <v>0.81527777777777777</v>
      </c>
      <c r="D4" s="83">
        <v>1.7229166666666667</v>
      </c>
      <c r="E4" s="85">
        <v>2</v>
      </c>
      <c r="F4" s="80">
        <v>7</v>
      </c>
    </row>
    <row r="5" spans="1:11" ht="15" thickBot="1" x14ac:dyDescent="0.4">
      <c r="A5" s="86" t="s">
        <v>5</v>
      </c>
      <c r="B5" s="87">
        <v>0.98402777777777783</v>
      </c>
      <c r="C5" s="87">
        <v>0.8881944444444444</v>
      </c>
      <c r="D5" s="88">
        <v>1.872222222222222</v>
      </c>
      <c r="E5" s="89">
        <v>3</v>
      </c>
      <c r="F5" s="79">
        <v>6</v>
      </c>
    </row>
    <row r="6" spans="1:11" ht="15" thickBot="1" x14ac:dyDescent="0.4">
      <c r="A6" s="81"/>
      <c r="B6" s="81"/>
      <c r="C6" s="81"/>
      <c r="D6" s="81"/>
      <c r="E6" s="81"/>
      <c r="F6" s="80"/>
    </row>
    <row r="7" spans="1:11" ht="15" thickBot="1" x14ac:dyDescent="0.4">
      <c r="A7" s="81"/>
      <c r="B7" s="81"/>
      <c r="C7" s="81"/>
      <c r="D7" s="81"/>
      <c r="E7" s="81"/>
      <c r="F7" s="40"/>
    </row>
    <row r="8" spans="1:11" ht="15" thickBot="1" x14ac:dyDescent="0.4">
      <c r="A8" s="93" t="s">
        <v>17</v>
      </c>
      <c r="B8" s="94" t="s">
        <v>302</v>
      </c>
      <c r="C8" s="94" t="s">
        <v>303</v>
      </c>
      <c r="D8" s="95" t="s">
        <v>317</v>
      </c>
      <c r="E8" s="96" t="s">
        <v>16</v>
      </c>
      <c r="F8" s="101" t="s">
        <v>1</v>
      </c>
    </row>
    <row r="9" spans="1:11" ht="15" thickBot="1" x14ac:dyDescent="0.4">
      <c r="A9" s="84" t="s">
        <v>115</v>
      </c>
      <c r="B9" s="82">
        <v>0.62916666666666665</v>
      </c>
      <c r="C9" s="82">
        <v>0.62222222222222223</v>
      </c>
      <c r="D9" s="83">
        <v>1.2513888888888889</v>
      </c>
      <c r="E9" s="85">
        <v>1</v>
      </c>
      <c r="F9" s="98">
        <v>10</v>
      </c>
    </row>
    <row r="10" spans="1:11" ht="15" thickBot="1" x14ac:dyDescent="0.4">
      <c r="A10" s="84" t="s">
        <v>127</v>
      </c>
      <c r="B10" s="82">
        <v>0.6430555555555556</v>
      </c>
      <c r="C10" s="82">
        <v>0.62222222222222223</v>
      </c>
      <c r="D10" s="83">
        <v>1.2652777777777777</v>
      </c>
      <c r="E10" s="85">
        <v>2</v>
      </c>
      <c r="F10" s="99">
        <v>7</v>
      </c>
    </row>
    <row r="11" spans="1:11" ht="15" thickBot="1" x14ac:dyDescent="0.4">
      <c r="A11" s="84" t="s">
        <v>132</v>
      </c>
      <c r="B11" s="82">
        <v>0.64166666666666672</v>
      </c>
      <c r="C11" s="82">
        <v>0.65486111111111112</v>
      </c>
      <c r="D11" s="83">
        <v>1.2965277777777777</v>
      </c>
      <c r="E11" s="85">
        <v>3</v>
      </c>
      <c r="F11" s="98">
        <v>6</v>
      </c>
    </row>
    <row r="12" spans="1:11" ht="15" thickBot="1" x14ac:dyDescent="0.4">
      <c r="A12" s="84" t="s">
        <v>318</v>
      </c>
      <c r="B12" s="82">
        <v>0.68055555555555547</v>
      </c>
      <c r="C12" s="82">
        <v>0.6958333333333333</v>
      </c>
      <c r="D12" s="83">
        <v>1.3763888888888889</v>
      </c>
      <c r="E12" s="85">
        <v>4</v>
      </c>
      <c r="F12" s="100">
        <v>5</v>
      </c>
    </row>
    <row r="13" spans="1:11" ht="15" thickBot="1" x14ac:dyDescent="0.4">
      <c r="A13" s="84" t="s">
        <v>9</v>
      </c>
      <c r="B13" s="82">
        <v>0.76736111111111116</v>
      </c>
      <c r="C13" s="82">
        <v>0.66041666666666665</v>
      </c>
      <c r="D13" s="83">
        <v>1.5111111111111111</v>
      </c>
      <c r="E13" s="85">
        <v>5</v>
      </c>
      <c r="F13" s="100">
        <v>4</v>
      </c>
    </row>
    <row r="14" spans="1:11" ht="15" thickBot="1" x14ac:dyDescent="0.4">
      <c r="A14" s="86" t="s">
        <v>141</v>
      </c>
      <c r="B14" s="87">
        <v>0.78402777777777777</v>
      </c>
      <c r="C14" s="87">
        <v>0.78611111111111109</v>
      </c>
      <c r="D14" s="88">
        <v>1.5701388888888888</v>
      </c>
      <c r="E14" s="89">
        <v>6</v>
      </c>
      <c r="F14" s="100">
        <v>3</v>
      </c>
    </row>
    <row r="15" spans="1:11" ht="15" thickBot="1" x14ac:dyDescent="0.4">
      <c r="E15" s="81"/>
    </row>
    <row r="16" spans="1:11" ht="15" thickBot="1" x14ac:dyDescent="0.4">
      <c r="A16" s="81" t="s">
        <v>319</v>
      </c>
      <c r="B16" s="81"/>
      <c r="C16" s="81"/>
      <c r="D16" s="81"/>
      <c r="E16" s="81"/>
    </row>
    <row r="17" spans="1:4" ht="15" thickBot="1" x14ac:dyDescent="0.4">
      <c r="A17" s="81" t="s">
        <v>320</v>
      </c>
      <c r="B17" s="82">
        <v>0.7680555555555556</v>
      </c>
      <c r="C17" s="82">
        <v>0.7631944444444444</v>
      </c>
      <c r="D17" s="83">
        <v>1.53125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Totalt 2021</vt:lpstr>
      <vt:lpstr>1. Duathlon</vt:lpstr>
      <vt:lpstr>2. Löpning 10km</vt:lpstr>
      <vt:lpstr>3. Tempocykling 20km</vt:lpstr>
      <vt:lpstr>4. OW 750m</vt:lpstr>
      <vt:lpstr>5. KM sprint</vt:lpstr>
      <vt:lpstr>6. Fyristrippeln</vt:lpstr>
      <vt:lpstr>7. KM Terränglöpning</vt:lpstr>
      <vt:lpstr>8. KM MTB</vt:lpstr>
      <vt:lpstr>9. Simning 750m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Andersson</dc:creator>
  <cp:lastModifiedBy>Patrik Andersson</cp:lastModifiedBy>
  <dcterms:created xsi:type="dcterms:W3CDTF">2021-01-07T09:52:22Z</dcterms:created>
  <dcterms:modified xsi:type="dcterms:W3CDTF">2021-10-01T10:50:38Z</dcterms:modified>
</cp:coreProperties>
</file>